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021515\Downloads\"/>
    </mc:Choice>
  </mc:AlternateContent>
  <bookViews>
    <workbookView xWindow="120" yWindow="60" windowWidth="14280" windowHeight="11760"/>
  </bookViews>
  <sheets>
    <sheet name="男子エントリー" sheetId="1" r:id="rId1"/>
    <sheet name="女子エントリー" sheetId="7" r:id="rId2"/>
    <sheet name="参加人数集計" sheetId="5" r:id="rId3"/>
    <sheet name="データテーブル" sheetId="3" r:id="rId4"/>
  </sheets>
  <definedNames>
    <definedName name="_xlnm.Print_Area" localSheetId="1">女子エントリー!$A$1:$AF$57</definedName>
    <definedName name="_xlnm.Print_Area" localSheetId="0">男子エントリー!$A$1:$AF$57</definedName>
  </definedNames>
  <calcPr calcId="162913"/>
</workbook>
</file>

<file path=xl/calcChain.xml><?xml version="1.0" encoding="utf-8"?>
<calcChain xmlns="http://schemas.openxmlformats.org/spreadsheetml/2006/main">
  <c r="C8" i="5" l="1"/>
  <c r="C7" i="5"/>
  <c r="C6" i="5"/>
  <c r="C5" i="5"/>
  <c r="C4" i="5"/>
  <c r="B4" i="5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I56" i="7"/>
  <c r="AD48" i="7"/>
  <c r="AB48" i="7"/>
  <c r="Z48" i="7"/>
  <c r="Y48" i="7"/>
  <c r="R48" i="7"/>
  <c r="AD47" i="7"/>
  <c r="AB47" i="7"/>
  <c r="Z47" i="7"/>
  <c r="Y47" i="7"/>
  <c r="R47" i="7"/>
  <c r="AD46" i="7"/>
  <c r="AB46" i="7"/>
  <c r="Z46" i="7"/>
  <c r="Y46" i="7"/>
  <c r="R46" i="7"/>
  <c r="AD45" i="7"/>
  <c r="AB45" i="7"/>
  <c r="Z45" i="7"/>
  <c r="Y45" i="7"/>
  <c r="R45" i="7"/>
  <c r="AD44" i="7"/>
  <c r="AB44" i="7"/>
  <c r="Z44" i="7"/>
  <c r="Y44" i="7"/>
  <c r="R44" i="7"/>
  <c r="AD43" i="7"/>
  <c r="AB43" i="7"/>
  <c r="Z43" i="7"/>
  <c r="Y43" i="7"/>
  <c r="R43" i="7"/>
  <c r="AD42" i="7"/>
  <c r="AB42" i="7"/>
  <c r="Z42" i="7"/>
  <c r="Y42" i="7"/>
  <c r="R42" i="7"/>
  <c r="AD41" i="7"/>
  <c r="AB41" i="7"/>
  <c r="Z41" i="7"/>
  <c r="Y41" i="7"/>
  <c r="R41" i="7"/>
  <c r="AD40" i="7"/>
  <c r="AB40" i="7"/>
  <c r="Z40" i="7"/>
  <c r="Y40" i="7"/>
  <c r="R40" i="7"/>
  <c r="AD39" i="7"/>
  <c r="AB39" i="7"/>
  <c r="Z39" i="7"/>
  <c r="Y39" i="7"/>
  <c r="R39" i="7"/>
  <c r="AD38" i="7"/>
  <c r="AB38" i="7"/>
  <c r="Z38" i="7"/>
  <c r="Y38" i="7"/>
  <c r="R38" i="7"/>
  <c r="AD37" i="7"/>
  <c r="AB37" i="7"/>
  <c r="Z37" i="7"/>
  <c r="Y37" i="7"/>
  <c r="R37" i="7"/>
  <c r="AD36" i="7"/>
  <c r="AB36" i="7"/>
  <c r="Z36" i="7"/>
  <c r="Y36" i="7"/>
  <c r="R36" i="7"/>
  <c r="AD35" i="7"/>
  <c r="AB35" i="7"/>
  <c r="Z35" i="7"/>
  <c r="Y35" i="7"/>
  <c r="R35" i="7"/>
  <c r="AD34" i="7"/>
  <c r="AB34" i="7"/>
  <c r="Z34" i="7"/>
  <c r="Y34" i="7"/>
  <c r="R34" i="7"/>
  <c r="AD33" i="7"/>
  <c r="AB33" i="7"/>
  <c r="Z33" i="7"/>
  <c r="Y33" i="7"/>
  <c r="R33" i="7"/>
  <c r="AD32" i="7"/>
  <c r="AB32" i="7"/>
  <c r="Z32" i="7"/>
  <c r="Y32" i="7"/>
  <c r="R32" i="7"/>
  <c r="AD31" i="7"/>
  <c r="AB31" i="7"/>
  <c r="Z31" i="7"/>
  <c r="Y31" i="7"/>
  <c r="R31" i="7"/>
  <c r="AD30" i="7"/>
  <c r="AB30" i="7"/>
  <c r="Z30" i="7"/>
  <c r="Y30" i="7"/>
  <c r="R30" i="7"/>
  <c r="AD29" i="7"/>
  <c r="AB29" i="7"/>
  <c r="Z29" i="7"/>
  <c r="Y29" i="7"/>
  <c r="R29" i="7"/>
  <c r="AD28" i="7"/>
  <c r="AB28" i="7"/>
  <c r="Z28" i="7"/>
  <c r="Y28" i="7"/>
  <c r="R28" i="7"/>
  <c r="AD27" i="7"/>
  <c r="AB27" i="7"/>
  <c r="Z27" i="7"/>
  <c r="Y27" i="7"/>
  <c r="R27" i="7"/>
  <c r="AD26" i="7"/>
  <c r="AB26" i="7"/>
  <c r="Z26" i="7"/>
  <c r="Y26" i="7"/>
  <c r="R26" i="7"/>
  <c r="AD25" i="7"/>
  <c r="AB25" i="7"/>
  <c r="Z25" i="7"/>
  <c r="Y25" i="7"/>
  <c r="R25" i="7"/>
  <c r="AD24" i="7"/>
  <c r="AB24" i="7"/>
  <c r="Z24" i="7"/>
  <c r="Y24" i="7"/>
  <c r="R24" i="7"/>
  <c r="AD23" i="7"/>
  <c r="AB23" i="7"/>
  <c r="Z23" i="7"/>
  <c r="Y23" i="7"/>
  <c r="R23" i="7"/>
  <c r="AD22" i="7"/>
  <c r="AB22" i="7"/>
  <c r="Z22" i="7"/>
  <c r="Y22" i="7"/>
  <c r="R22" i="7"/>
  <c r="AD21" i="7"/>
  <c r="AB21" i="7"/>
  <c r="Z21" i="7"/>
  <c r="Y21" i="7"/>
  <c r="R21" i="7"/>
  <c r="AD20" i="7"/>
  <c r="AB20" i="7"/>
  <c r="Z20" i="7"/>
  <c r="Y20" i="7"/>
  <c r="R20" i="7"/>
  <c r="AD19" i="7"/>
  <c r="AB19" i="7"/>
  <c r="Z19" i="7"/>
  <c r="Y19" i="7"/>
  <c r="R19" i="7"/>
  <c r="AD18" i="7"/>
  <c r="AB18" i="7"/>
  <c r="Z18" i="7"/>
  <c r="Y18" i="7"/>
  <c r="R18" i="7"/>
  <c r="AD17" i="7"/>
  <c r="AB17" i="7"/>
  <c r="Z17" i="7"/>
  <c r="Y17" i="7"/>
  <c r="R17" i="7"/>
  <c r="AD16" i="7"/>
  <c r="AB16" i="7"/>
  <c r="Z16" i="7"/>
  <c r="Y16" i="7"/>
  <c r="R16" i="7"/>
  <c r="AD15" i="7"/>
  <c r="AB15" i="7"/>
  <c r="Z15" i="7"/>
  <c r="Y15" i="7"/>
  <c r="R15" i="7"/>
  <c r="AD14" i="7"/>
  <c r="AB14" i="7"/>
  <c r="Z14" i="7"/>
  <c r="Y14" i="7"/>
  <c r="R14" i="7"/>
  <c r="AD13" i="7"/>
  <c r="AB13" i="7"/>
  <c r="Z13" i="7"/>
  <c r="Y13" i="7"/>
  <c r="R13" i="7"/>
  <c r="AD12" i="7"/>
  <c r="AB12" i="7"/>
  <c r="Z12" i="7"/>
  <c r="Y12" i="7"/>
  <c r="R12" i="7"/>
  <c r="AD11" i="7"/>
  <c r="AB11" i="7"/>
  <c r="Z11" i="7"/>
  <c r="Y11" i="7"/>
  <c r="R11" i="7"/>
  <c r="AD10" i="7"/>
  <c r="AB10" i="7"/>
  <c r="Z10" i="7"/>
  <c r="Y10" i="7"/>
  <c r="R10" i="7"/>
  <c r="D7" i="7"/>
  <c r="D6" i="7"/>
  <c r="D5" i="7"/>
  <c r="D4" i="7"/>
  <c r="D7" i="1"/>
  <c r="D6" i="1"/>
  <c r="D5" i="1"/>
  <c r="D4" i="1"/>
  <c r="O48" i="1"/>
  <c r="O47" i="1"/>
  <c r="I45" i="7"/>
  <c r="I41" i="7"/>
  <c r="I37" i="7"/>
  <c r="I33" i="7"/>
  <c r="I29" i="7"/>
  <c r="I25" i="7"/>
  <c r="I21" i="7"/>
  <c r="I17" i="7"/>
  <c r="I13" i="7"/>
  <c r="I44" i="7"/>
  <c r="I40" i="7"/>
  <c r="I36" i="7"/>
  <c r="I32" i="7"/>
  <c r="I28" i="7"/>
  <c r="I24" i="7"/>
  <c r="I20" i="7"/>
  <c r="I46" i="7"/>
  <c r="I42" i="7"/>
  <c r="I38" i="7"/>
  <c r="I34" i="7"/>
  <c r="I30" i="7"/>
  <c r="I26" i="7"/>
  <c r="I22" i="7"/>
  <c r="I18" i="7"/>
  <c r="I14" i="7"/>
  <c r="I47" i="7"/>
  <c r="I43" i="7"/>
  <c r="I39" i="7"/>
  <c r="I35" i="7"/>
  <c r="I31" i="7"/>
  <c r="I27" i="7"/>
  <c r="I23" i="7"/>
  <c r="I19" i="7"/>
  <c r="I15" i="7"/>
  <c r="I11" i="7"/>
  <c r="I48" i="7"/>
  <c r="I16" i="7"/>
  <c r="I12" i="7"/>
  <c r="I22" i="1"/>
  <c r="I21" i="1"/>
  <c r="I20" i="1"/>
  <c r="I18" i="1"/>
  <c r="I29" i="1"/>
  <c r="I25" i="1"/>
  <c r="I28" i="1"/>
  <c r="I24" i="1"/>
  <c r="I23" i="1"/>
  <c r="I26" i="1"/>
  <c r="I27" i="1"/>
  <c r="I30" i="1"/>
  <c r="I31" i="1"/>
  <c r="I32" i="1"/>
  <c r="I33" i="1"/>
  <c r="I34" i="1"/>
  <c r="I35" i="1"/>
  <c r="I36" i="1"/>
  <c r="D9" i="5"/>
  <c r="I10" i="7"/>
  <c r="B8" i="5" l="1"/>
  <c r="B7" i="5"/>
  <c r="B6" i="5"/>
  <c r="B5" i="5"/>
  <c r="A1" i="5"/>
  <c r="I56" i="1"/>
  <c r="C10" i="5" l="1"/>
  <c r="B10" i="5"/>
  <c r="D7" i="5"/>
  <c r="D5" i="5"/>
  <c r="D4" i="5"/>
  <c r="D8" i="5"/>
  <c r="D6" i="5"/>
  <c r="D10" i="5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10" i="1"/>
  <c r="Y10" i="1"/>
  <c r="AD39" i="1"/>
  <c r="AB39" i="1"/>
  <c r="Z39" i="1"/>
  <c r="Y39" i="1"/>
  <c r="AD38" i="1"/>
  <c r="AB38" i="1"/>
  <c r="Z38" i="1"/>
  <c r="Y38" i="1"/>
  <c r="AD37" i="1"/>
  <c r="AB37" i="1"/>
  <c r="Z37" i="1"/>
  <c r="Y37" i="1"/>
  <c r="AD36" i="1"/>
  <c r="AB36" i="1"/>
  <c r="Z36" i="1"/>
  <c r="Y36" i="1"/>
  <c r="AD35" i="1"/>
  <c r="AB35" i="1"/>
  <c r="Z35" i="1"/>
  <c r="Y35" i="1"/>
  <c r="AD34" i="1"/>
  <c r="AB34" i="1"/>
  <c r="Z34" i="1"/>
  <c r="Y34" i="1"/>
  <c r="AD33" i="1"/>
  <c r="AB33" i="1"/>
  <c r="Z33" i="1"/>
  <c r="Y33" i="1"/>
  <c r="AD32" i="1"/>
  <c r="AB32" i="1"/>
  <c r="Z32" i="1"/>
  <c r="Y32" i="1"/>
  <c r="AD31" i="1"/>
  <c r="AB31" i="1"/>
  <c r="Z31" i="1"/>
  <c r="Y31" i="1"/>
  <c r="AD30" i="1"/>
  <c r="AB30" i="1"/>
  <c r="Z30" i="1"/>
  <c r="Y30" i="1"/>
  <c r="AD29" i="1"/>
  <c r="AB29" i="1"/>
  <c r="Z29" i="1"/>
  <c r="Y29" i="1"/>
  <c r="AD28" i="1"/>
  <c r="AB28" i="1"/>
  <c r="Z28" i="1"/>
  <c r="Y28" i="1"/>
  <c r="AD27" i="1"/>
  <c r="AB27" i="1"/>
  <c r="Z27" i="1"/>
  <c r="Y27" i="1"/>
  <c r="AD26" i="1"/>
  <c r="AB26" i="1"/>
  <c r="Z26" i="1"/>
  <c r="Y26" i="1"/>
  <c r="AD25" i="1"/>
  <c r="AB25" i="1"/>
  <c r="Z25" i="1"/>
  <c r="Y25" i="1"/>
  <c r="AD24" i="1"/>
  <c r="AB24" i="1"/>
  <c r="Z24" i="1"/>
  <c r="Y24" i="1"/>
  <c r="AD23" i="1"/>
  <c r="AB23" i="1"/>
  <c r="Z23" i="1"/>
  <c r="Y23" i="1"/>
  <c r="AD22" i="1"/>
  <c r="AB22" i="1"/>
  <c r="Z22" i="1"/>
  <c r="Y22" i="1"/>
  <c r="Y11" i="1"/>
  <c r="Z11" i="1"/>
  <c r="AB11" i="1"/>
  <c r="AD11" i="1"/>
  <c r="Y12" i="1"/>
  <c r="Z12" i="1"/>
  <c r="AB12" i="1"/>
  <c r="AD12" i="1"/>
  <c r="Y13" i="1"/>
  <c r="Z13" i="1"/>
  <c r="AB13" i="1"/>
  <c r="AD13" i="1"/>
  <c r="Y14" i="1"/>
  <c r="Z14" i="1"/>
  <c r="AB14" i="1"/>
  <c r="AD14" i="1"/>
  <c r="Y15" i="1"/>
  <c r="Z15" i="1"/>
  <c r="AB15" i="1"/>
  <c r="AD15" i="1"/>
  <c r="Y16" i="1"/>
  <c r="Z16" i="1"/>
  <c r="AB16" i="1"/>
  <c r="AD16" i="1"/>
  <c r="Y17" i="1"/>
  <c r="Z17" i="1"/>
  <c r="AB17" i="1"/>
  <c r="AD17" i="1"/>
  <c r="Y18" i="1"/>
  <c r="Z18" i="1"/>
  <c r="AB18" i="1"/>
  <c r="AD18" i="1"/>
  <c r="Y19" i="1"/>
  <c r="Z19" i="1"/>
  <c r="AB19" i="1"/>
  <c r="AD19" i="1"/>
  <c r="Y20" i="1"/>
  <c r="Z20" i="1"/>
  <c r="AB20" i="1"/>
  <c r="AD20" i="1"/>
  <c r="Y21" i="1"/>
  <c r="Z21" i="1"/>
  <c r="AB21" i="1"/>
  <c r="AD21" i="1"/>
  <c r="Y40" i="1"/>
  <c r="Z40" i="1"/>
  <c r="AB40" i="1"/>
  <c r="AD40" i="1"/>
  <c r="Y41" i="1"/>
  <c r="Z41" i="1"/>
  <c r="AB41" i="1"/>
  <c r="AD41" i="1"/>
  <c r="Y42" i="1"/>
  <c r="Z42" i="1"/>
  <c r="AB42" i="1"/>
  <c r="AD42" i="1"/>
  <c r="Y43" i="1"/>
  <c r="Z43" i="1"/>
  <c r="AB43" i="1"/>
  <c r="AD43" i="1"/>
  <c r="Y44" i="1"/>
  <c r="Z44" i="1"/>
  <c r="AB44" i="1"/>
  <c r="AD44" i="1"/>
  <c r="Y45" i="1"/>
  <c r="Z45" i="1"/>
  <c r="AB45" i="1"/>
  <c r="AD45" i="1"/>
  <c r="Y46" i="1"/>
  <c r="Z46" i="1"/>
  <c r="AB46" i="1"/>
  <c r="AD46" i="1"/>
  <c r="Y47" i="1"/>
  <c r="Z47" i="1"/>
  <c r="AB47" i="1"/>
  <c r="AD47" i="1"/>
  <c r="Y48" i="1"/>
  <c r="Z48" i="1"/>
  <c r="AB48" i="1"/>
  <c r="AD48" i="1"/>
  <c r="AD10" i="1"/>
  <c r="AB10" i="1"/>
  <c r="Z10" i="1"/>
  <c r="I48" i="1"/>
  <c r="I47" i="1"/>
  <c r="I46" i="1"/>
  <c r="I45" i="1"/>
  <c r="I44" i="1"/>
  <c r="I43" i="1"/>
  <c r="I42" i="1"/>
  <c r="I41" i="1"/>
  <c r="I40" i="1"/>
  <c r="I39" i="1"/>
  <c r="I38" i="1"/>
  <c r="I37" i="1"/>
  <c r="I19" i="1"/>
  <c r="I17" i="1"/>
  <c r="I16" i="1"/>
  <c r="I15" i="1"/>
  <c r="I14" i="1"/>
  <c r="I13" i="1"/>
  <c r="I12" i="1"/>
  <c r="I11" i="1"/>
  <c r="I10" i="1"/>
</calcChain>
</file>

<file path=xl/comments1.xml><?xml version="1.0" encoding="utf-8"?>
<comments xmlns="http://schemas.openxmlformats.org/spreadsheetml/2006/main">
  <authors>
    <author>髙橋 基治</author>
  </authors>
  <commentList>
    <comment ref="D3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まずは学校名をリストから選択してください。
リストにない場合は手入力でお願いします。</t>
        </r>
      </text>
    </comment>
    <comment ref="Y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学年を入力すると
自動的に入力されます。
事実と異なる場合は修正してください。</t>
        </r>
      </text>
    </comment>
    <comment ref="AF40" authorId="0" shapeId="0">
      <text>
        <r>
          <rPr>
            <sz val="9"/>
            <color indexed="81"/>
            <rFont val="MS P ゴシック"/>
            <family val="3"/>
            <charset val="128"/>
          </rPr>
          <t>単独演武または組演武にもエントリーしている場合は○を入れてください。</t>
        </r>
      </text>
    </comment>
  </commentList>
</comments>
</file>

<file path=xl/comments2.xml><?xml version="1.0" encoding="utf-8"?>
<comments xmlns="http://schemas.openxmlformats.org/spreadsheetml/2006/main">
  <authors>
    <author>髙橋 基治</author>
  </authors>
  <commentList>
    <comment ref="D3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まずは学校名をリストから選択してください。
リストにない場合は手入力でお願いします。</t>
        </r>
      </text>
    </comment>
    <comment ref="Y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学年を入力すると
自動的に入力されます。
事実と異なる場合は修正してください。</t>
        </r>
      </text>
    </comment>
    <comment ref="AF40" authorId="0" shapeId="0">
      <text>
        <r>
          <rPr>
            <sz val="9"/>
            <color indexed="81"/>
            <rFont val="MS P ゴシック"/>
            <family val="3"/>
            <charset val="128"/>
          </rPr>
          <t>単独演武または組演武にもエントリーしている場合は○を入れてください。</t>
        </r>
      </text>
    </comment>
  </commentList>
</comments>
</file>

<file path=xl/comments3.xml><?xml version="1.0" encoding="utf-8"?>
<comments xmlns="http://schemas.openxmlformats.org/spreadsheetml/2006/main">
  <authors>
    <author>髙橋 基治</author>
  </authors>
  <commentList>
    <comment ref="B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いない場合は
「0」を入力して下さい。</t>
        </r>
      </text>
    </comment>
    <comment ref="C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いない場合は
「0」を入力して下さい。</t>
        </r>
      </text>
    </comment>
  </commentList>
</comments>
</file>

<file path=xl/sharedStrings.xml><?xml version="1.0" encoding="utf-8"?>
<sst xmlns="http://schemas.openxmlformats.org/spreadsheetml/2006/main" count="593" uniqueCount="81">
  <si>
    <t>３０　少林寺拳法競技　参加申込書　（新人）</t>
    <rPh sb="3" eb="6">
      <t>ショウリンジ</t>
    </rPh>
    <rPh sb="6" eb="8">
      <t>ケンポウ</t>
    </rPh>
    <rPh sb="8" eb="10">
      <t>キョウギ</t>
    </rPh>
    <rPh sb="11" eb="13">
      <t>サンカ</t>
    </rPh>
    <rPh sb="13" eb="15">
      <t>モウシコミ</t>
    </rPh>
    <rPh sb="15" eb="16">
      <t>ショ</t>
    </rPh>
    <rPh sb="18" eb="20">
      <t>シンジン</t>
    </rPh>
    <phoneticPr fontId="17"/>
  </si>
  <si>
    <t>学校名</t>
    <rPh sb="0" eb="3">
      <t>ガッコウメイ</t>
    </rPh>
    <phoneticPr fontId="17"/>
  </si>
  <si>
    <t>引率教員</t>
    <rPh sb="0" eb="2">
      <t>インソツ</t>
    </rPh>
    <rPh sb="2" eb="4">
      <t>キョウイン</t>
    </rPh>
    <phoneticPr fontId="17"/>
  </si>
  <si>
    <t>学校所在地</t>
    <rPh sb="0" eb="2">
      <t>ガッコウ</t>
    </rPh>
    <rPh sb="2" eb="5">
      <t>ショザイチ</t>
    </rPh>
    <phoneticPr fontId="17"/>
  </si>
  <si>
    <t>自由単独演武</t>
    <rPh sb="0" eb="2">
      <t>ジユウ</t>
    </rPh>
    <rPh sb="2" eb="4">
      <t>タンドク</t>
    </rPh>
    <rPh sb="4" eb="6">
      <t>エンブ</t>
    </rPh>
    <phoneticPr fontId="17"/>
  </si>
  <si>
    <t>〒</t>
    <phoneticPr fontId="17"/>
  </si>
  <si>
    <t>ＴＥＬ</t>
    <phoneticPr fontId="17"/>
  </si>
  <si>
    <t>氏名</t>
    <rPh sb="0" eb="2">
      <t>シメイ</t>
    </rPh>
    <phoneticPr fontId="17"/>
  </si>
  <si>
    <t>ＦＡＸ</t>
    <phoneticPr fontId="17"/>
  </si>
  <si>
    <t>月</t>
    <rPh sb="0" eb="1">
      <t>ツキ</t>
    </rPh>
    <phoneticPr fontId="17"/>
  </si>
  <si>
    <t>出場種目</t>
    <rPh sb="0" eb="2">
      <t>シュツジョウ</t>
    </rPh>
    <rPh sb="2" eb="4">
      <t>シュモク</t>
    </rPh>
    <phoneticPr fontId="17"/>
  </si>
  <si>
    <t>規定単独演武</t>
    <rPh sb="0" eb="2">
      <t>キテイ</t>
    </rPh>
    <rPh sb="2" eb="4">
      <t>タンドク</t>
    </rPh>
    <rPh sb="4" eb="6">
      <t>エンブ</t>
    </rPh>
    <phoneticPr fontId="17"/>
  </si>
  <si>
    <t>生年月日</t>
    <rPh sb="0" eb="2">
      <t>セイネン</t>
    </rPh>
    <rPh sb="2" eb="4">
      <t>ガッピ</t>
    </rPh>
    <phoneticPr fontId="17"/>
  </si>
  <si>
    <t>規定組演武</t>
    <rPh sb="0" eb="2">
      <t>キテイ</t>
    </rPh>
    <rPh sb="2" eb="5">
      <t>クミエンブ</t>
    </rPh>
    <phoneticPr fontId="17"/>
  </si>
  <si>
    <t>学年</t>
    <rPh sb="0" eb="2">
      <t>ガクネン</t>
    </rPh>
    <phoneticPr fontId="17"/>
  </si>
  <si>
    <t>年</t>
    <rPh sb="0" eb="1">
      <t>ネン</t>
    </rPh>
    <phoneticPr fontId="17"/>
  </si>
  <si>
    <t>日</t>
    <rPh sb="0" eb="1">
      <t>ニチ</t>
    </rPh>
    <phoneticPr fontId="17"/>
  </si>
  <si>
    <t>自由組演武</t>
    <rPh sb="0" eb="2">
      <t>ジユウ</t>
    </rPh>
    <rPh sb="2" eb="5">
      <t>クミエンブ</t>
    </rPh>
    <phoneticPr fontId="17"/>
  </si>
  <si>
    <t>団体演武</t>
    <rPh sb="0" eb="2">
      <t>ダンタイ</t>
    </rPh>
    <rPh sb="2" eb="4">
      <t>エンブ</t>
    </rPh>
    <phoneticPr fontId="17"/>
  </si>
  <si>
    <t>校長</t>
    <rPh sb="0" eb="2">
      <t>コウチョウ</t>
    </rPh>
    <phoneticPr fontId="17"/>
  </si>
  <si>
    <t>上記の者は本校在学生で、本大会に出場することを認め、参加申込致します。</t>
    <rPh sb="0" eb="2">
      <t>ジョウキ</t>
    </rPh>
    <rPh sb="3" eb="4">
      <t>モノ</t>
    </rPh>
    <rPh sb="5" eb="7">
      <t>ホンコウ</t>
    </rPh>
    <rPh sb="7" eb="10">
      <t>ザイガクセイ</t>
    </rPh>
    <rPh sb="12" eb="15">
      <t>ホンタイカイ</t>
    </rPh>
    <rPh sb="16" eb="18">
      <t>シュツジョウ</t>
    </rPh>
    <rPh sb="23" eb="24">
      <t>ミト</t>
    </rPh>
    <rPh sb="26" eb="28">
      <t>サンカ</t>
    </rPh>
    <rPh sb="28" eb="30">
      <t>モウシコミ</t>
    </rPh>
    <rPh sb="30" eb="31">
      <t>イタ</t>
    </rPh>
    <phoneticPr fontId="17"/>
  </si>
  <si>
    <t>高体連個人情報に関する取り扱いについては、本大会要項の記載事項を承諾の上で、参加申し込みすることを同意します。</t>
    <rPh sb="0" eb="3">
      <t>コウタイレン</t>
    </rPh>
    <rPh sb="3" eb="5">
      <t>コジン</t>
    </rPh>
    <rPh sb="5" eb="7">
      <t>ジョウホウ</t>
    </rPh>
    <rPh sb="8" eb="9">
      <t>カン</t>
    </rPh>
    <rPh sb="11" eb="12">
      <t>ト</t>
    </rPh>
    <rPh sb="13" eb="14">
      <t>アツカ</t>
    </rPh>
    <rPh sb="21" eb="24">
      <t>ホンタイカイ</t>
    </rPh>
    <rPh sb="24" eb="26">
      <t>ヨウコウ</t>
    </rPh>
    <rPh sb="27" eb="29">
      <t>キサイ</t>
    </rPh>
    <rPh sb="29" eb="31">
      <t>ジコウ</t>
    </rPh>
    <rPh sb="32" eb="34">
      <t>ショウダク</t>
    </rPh>
    <rPh sb="35" eb="36">
      <t>ウエ</t>
    </rPh>
    <rPh sb="38" eb="40">
      <t>サンカ</t>
    </rPh>
    <rPh sb="40" eb="41">
      <t>モウ</t>
    </rPh>
    <rPh sb="42" eb="43">
      <t>コ</t>
    </rPh>
    <rPh sb="49" eb="51">
      <t>ドウイ</t>
    </rPh>
    <phoneticPr fontId="17"/>
  </si>
  <si>
    <t>印</t>
    <rPh sb="0" eb="1">
      <t>イン</t>
    </rPh>
    <phoneticPr fontId="17"/>
  </si>
  <si>
    <t>令和</t>
    <rPh sb="0" eb="2">
      <t>レイワ</t>
    </rPh>
    <phoneticPr fontId="17"/>
  </si>
  <si>
    <t>性別</t>
    <rPh sb="0" eb="2">
      <t>セイベツ</t>
    </rPh>
    <phoneticPr fontId="17"/>
  </si>
  <si>
    <t>ﾏﾈｰｼﾞｬｰ</t>
    <phoneticPr fontId="17"/>
  </si>
  <si>
    <t>資格</t>
    <rPh sb="0" eb="2">
      <t>シカク</t>
    </rPh>
    <phoneticPr fontId="17"/>
  </si>
  <si>
    <t>監　督</t>
    <rPh sb="0" eb="1">
      <t>カン</t>
    </rPh>
    <rPh sb="2" eb="3">
      <t>トク</t>
    </rPh>
    <phoneticPr fontId="17"/>
  </si>
  <si>
    <t>男</t>
    <rPh sb="0" eb="1">
      <t>オトコ</t>
    </rPh>
    <phoneticPr fontId="17"/>
  </si>
  <si>
    <t>三段</t>
    <rPh sb="0" eb="2">
      <t>サンダン</t>
    </rPh>
    <phoneticPr fontId="17"/>
  </si>
  <si>
    <t>二段</t>
    <rPh sb="0" eb="1">
      <t>ニ</t>
    </rPh>
    <rPh sb="1" eb="2">
      <t>ダン</t>
    </rPh>
    <phoneticPr fontId="17"/>
  </si>
  <si>
    <t>初段</t>
    <rPh sb="0" eb="2">
      <t>ショダン</t>
    </rPh>
    <phoneticPr fontId="17"/>
  </si>
  <si>
    <t>１級</t>
    <rPh sb="1" eb="2">
      <t>キュウ</t>
    </rPh>
    <phoneticPr fontId="17"/>
  </si>
  <si>
    <t>２級</t>
    <rPh sb="1" eb="2">
      <t>キュウ</t>
    </rPh>
    <phoneticPr fontId="17"/>
  </si>
  <si>
    <t>３級</t>
    <rPh sb="1" eb="2">
      <t>キュウ</t>
    </rPh>
    <phoneticPr fontId="17"/>
  </si>
  <si>
    <t>４級</t>
    <rPh sb="1" eb="2">
      <t>キュウ</t>
    </rPh>
    <phoneticPr fontId="17"/>
  </si>
  <si>
    <t>５級</t>
    <rPh sb="1" eb="2">
      <t>キュウ</t>
    </rPh>
    <phoneticPr fontId="17"/>
  </si>
  <si>
    <t>６級</t>
    <rPh sb="1" eb="2">
      <t>キュウ</t>
    </rPh>
    <phoneticPr fontId="17"/>
  </si>
  <si>
    <t>見習い</t>
    <rPh sb="0" eb="2">
      <t>ミナラ</t>
    </rPh>
    <phoneticPr fontId="17"/>
  </si>
  <si>
    <t>学校名</t>
    <rPh sb="0" eb="3">
      <t>ガッコウメイ</t>
    </rPh>
    <phoneticPr fontId="17"/>
  </si>
  <si>
    <t>郵便番号</t>
    <rPh sb="0" eb="4">
      <t>ユウビンバンゴウ</t>
    </rPh>
    <phoneticPr fontId="17"/>
  </si>
  <si>
    <t>住所</t>
    <rPh sb="0" eb="2">
      <t>ジュウショ</t>
    </rPh>
    <phoneticPr fontId="17"/>
  </si>
  <si>
    <t>ＴＥＬ</t>
    <phoneticPr fontId="17"/>
  </si>
  <si>
    <t>ＦＡＸ</t>
    <phoneticPr fontId="17"/>
  </si>
  <si>
    <t>延岡工業</t>
    <phoneticPr fontId="17"/>
  </si>
  <si>
    <t>0982-33-3323</t>
    <phoneticPr fontId="17"/>
  </si>
  <si>
    <t>0982-33-3324</t>
    <phoneticPr fontId="17"/>
  </si>
  <si>
    <t>都城工業</t>
    <rPh sb="0" eb="2">
      <t>ミヤコノジョウ</t>
    </rPh>
    <phoneticPr fontId="17"/>
  </si>
  <si>
    <t>0986-22-4349</t>
    <phoneticPr fontId="17"/>
  </si>
  <si>
    <t>0986-22-5877</t>
    <phoneticPr fontId="17"/>
  </si>
  <si>
    <t>0986-23-2477</t>
    <phoneticPr fontId="17"/>
  </si>
  <si>
    <t>0986-26-5220</t>
    <phoneticPr fontId="17"/>
  </si>
  <si>
    <t>都　城</t>
    <rPh sb="0" eb="1">
      <t>ミヤコ</t>
    </rPh>
    <rPh sb="2" eb="3">
      <t>シロ</t>
    </rPh>
    <phoneticPr fontId="17"/>
  </si>
  <si>
    <t>宮崎県立 延岡工業 高等学校</t>
    <rPh sb="0" eb="4">
      <t>ミヤザキケンリツ</t>
    </rPh>
    <rPh sb="5" eb="7">
      <t>ノベオカ</t>
    </rPh>
    <rPh sb="7" eb="9">
      <t>コウギョウ</t>
    </rPh>
    <rPh sb="10" eb="12">
      <t>コウトウ</t>
    </rPh>
    <rPh sb="12" eb="14">
      <t>ガッコウ</t>
    </rPh>
    <phoneticPr fontId="17"/>
  </si>
  <si>
    <t>宮崎県立 都城工業 高等学校</t>
    <rPh sb="0" eb="4">
      <t>ミヤザキケンリツ</t>
    </rPh>
    <rPh sb="5" eb="7">
      <t>ミヤコノジョウ</t>
    </rPh>
    <rPh sb="7" eb="9">
      <t>コウギョウ</t>
    </rPh>
    <rPh sb="10" eb="12">
      <t>コウトウ</t>
    </rPh>
    <rPh sb="12" eb="14">
      <t>ガッコウ</t>
    </rPh>
    <phoneticPr fontId="17"/>
  </si>
  <si>
    <t>H</t>
    <phoneticPr fontId="17"/>
  </si>
  <si>
    <t>R</t>
    <phoneticPr fontId="17"/>
  </si>
  <si>
    <t>学校法人久保学園 都城 高等学校</t>
    <rPh sb="0" eb="2">
      <t>ガッコウ</t>
    </rPh>
    <rPh sb="2" eb="4">
      <t>ホウジン</t>
    </rPh>
    <rPh sb="4" eb="6">
      <t>クボ</t>
    </rPh>
    <rPh sb="6" eb="8">
      <t>ガクエン</t>
    </rPh>
    <rPh sb="9" eb="11">
      <t>ミヤコノジョウ</t>
    </rPh>
    <rPh sb="12" eb="14">
      <t>コウトウ</t>
    </rPh>
    <rPh sb="14" eb="16">
      <t>ガッコウ</t>
    </rPh>
    <phoneticPr fontId="17"/>
  </si>
  <si>
    <t>重複</t>
    <rPh sb="0" eb="2">
      <t>チョウフク</t>
    </rPh>
    <phoneticPr fontId="17"/>
  </si>
  <si>
    <t>○</t>
    <phoneticPr fontId="17"/>
  </si>
  <si>
    <t>男子</t>
    <rPh sb="0" eb="2">
      <t>ダンシ</t>
    </rPh>
    <phoneticPr fontId="17"/>
  </si>
  <si>
    <t>女</t>
    <rPh sb="0" eb="1">
      <t>オンナ</t>
    </rPh>
    <phoneticPr fontId="17"/>
  </si>
  <si>
    <t>882-0863</t>
    <phoneticPr fontId="17"/>
  </si>
  <si>
    <t>885-0084</t>
    <phoneticPr fontId="17"/>
  </si>
  <si>
    <t>885-0095</t>
    <phoneticPr fontId="17"/>
  </si>
  <si>
    <t>都城市五十町2400番地</t>
    <phoneticPr fontId="17"/>
  </si>
  <si>
    <t>都城市簑原町7916番地</t>
    <phoneticPr fontId="17"/>
  </si>
  <si>
    <t>延岡市緑ヶ丘1丁目8-1</t>
    <phoneticPr fontId="17"/>
  </si>
  <si>
    <t>フリガナ</t>
    <phoneticPr fontId="17"/>
  </si>
  <si>
    <t>女子</t>
    <rPh sb="0" eb="2">
      <t>ジョシ</t>
    </rPh>
    <phoneticPr fontId="17"/>
  </si>
  <si>
    <t>規定組演武</t>
    <rPh sb="0" eb="2">
      <t>キテイ</t>
    </rPh>
    <rPh sb="2" eb="3">
      <t>クミ</t>
    </rPh>
    <rPh sb="3" eb="5">
      <t>エンブ</t>
    </rPh>
    <phoneticPr fontId="17"/>
  </si>
  <si>
    <t>自由組演武</t>
    <rPh sb="0" eb="2">
      <t>ジユウ</t>
    </rPh>
    <rPh sb="2" eb="3">
      <t>クミ</t>
    </rPh>
    <rPh sb="3" eb="5">
      <t>エンブ</t>
    </rPh>
    <phoneticPr fontId="17"/>
  </si>
  <si>
    <t>合計</t>
    <rPh sb="0" eb="2">
      <t>ゴウケイ</t>
    </rPh>
    <phoneticPr fontId="17"/>
  </si>
  <si>
    <t>入学（転入）年月日</t>
    <rPh sb="0" eb="2">
      <t>ニュウガク</t>
    </rPh>
    <rPh sb="3" eb="5">
      <t>テンニュウ</t>
    </rPh>
    <rPh sb="6" eb="9">
      <t>ネンガッピ</t>
    </rPh>
    <phoneticPr fontId="17"/>
  </si>
  <si>
    <t>マネージャー</t>
    <phoneticPr fontId="17"/>
  </si>
  <si>
    <t>実参加人数です。この人数で参加料が請求されます。</t>
    <rPh sb="0" eb="1">
      <t>ジツ</t>
    </rPh>
    <rPh sb="1" eb="3">
      <t>サンカ</t>
    </rPh>
    <rPh sb="3" eb="5">
      <t>ニンズウ</t>
    </rPh>
    <rPh sb="10" eb="12">
      <t>ニンズウ</t>
    </rPh>
    <rPh sb="13" eb="16">
      <t>サンカリョウ</t>
    </rPh>
    <rPh sb="17" eb="19">
      <t>セイキュウ</t>
    </rPh>
    <phoneticPr fontId="17"/>
  </si>
  <si>
    <t>団体演武のエントリー数から重複人数を引いた数になります。</t>
    <rPh sb="0" eb="2">
      <t>ダンタイ</t>
    </rPh>
    <rPh sb="2" eb="4">
      <t>エンブ</t>
    </rPh>
    <rPh sb="10" eb="11">
      <t>スウ</t>
    </rPh>
    <rPh sb="13" eb="15">
      <t>チョウフク</t>
    </rPh>
    <rPh sb="15" eb="17">
      <t>ニンズウ</t>
    </rPh>
    <rPh sb="18" eb="19">
      <t>ヒ</t>
    </rPh>
    <rPh sb="21" eb="22">
      <t>カズ</t>
    </rPh>
    <phoneticPr fontId="17"/>
  </si>
  <si>
    <t>備　　　考</t>
    <rPh sb="0" eb="1">
      <t>ビ</t>
    </rPh>
    <rPh sb="4" eb="5">
      <t>コウ</t>
    </rPh>
    <phoneticPr fontId="17"/>
  </si>
  <si>
    <r>
      <rPr>
        <b/>
        <sz val="10"/>
        <color rgb="FFFF0000"/>
        <rFont val="ＭＳ Ｐゴシック"/>
        <family val="3"/>
        <charset val="128"/>
      </rPr>
      <t>マネージャー人数は手入力でお願いします。</t>
    </r>
    <r>
      <rPr>
        <sz val="10"/>
        <color indexed="8"/>
        <rFont val="ＭＳ Ｐゴシック"/>
        <family val="3"/>
        <charset val="128"/>
      </rPr>
      <t xml:space="preserve">
チームの性別ではなく、</t>
    </r>
    <r>
      <rPr>
        <b/>
        <sz val="10"/>
        <color rgb="FFFF0000"/>
        <rFont val="ＭＳ Ｐゴシック"/>
        <family val="3"/>
        <charset val="128"/>
      </rPr>
      <t>マネージャー本人の性別</t>
    </r>
    <r>
      <rPr>
        <sz val="10"/>
        <color indexed="8"/>
        <rFont val="ＭＳ Ｐゴシック"/>
        <family val="3"/>
        <charset val="128"/>
      </rPr>
      <t xml:space="preserve">
の人数を入力してください。</t>
    </r>
    <rPh sb="6" eb="8">
      <t>ニンズウ</t>
    </rPh>
    <rPh sb="9" eb="10">
      <t>テ</t>
    </rPh>
    <rPh sb="10" eb="12">
      <t>ニュウリョク</t>
    </rPh>
    <rPh sb="14" eb="15">
      <t>ネガ</t>
    </rPh>
    <rPh sb="25" eb="27">
      <t>セイベツ</t>
    </rPh>
    <rPh sb="38" eb="40">
      <t>ホンニン</t>
    </rPh>
    <rPh sb="41" eb="43">
      <t>セイベツ</t>
    </rPh>
    <rPh sb="45" eb="47">
      <t>ニンズウ</t>
    </rPh>
    <rPh sb="48" eb="50">
      <t>ニュウリョク</t>
    </rPh>
    <phoneticPr fontId="17"/>
  </si>
  <si>
    <t>略称</t>
    <rPh sb="0" eb="2">
      <t>リャクショウ</t>
    </rPh>
    <phoneticPr fontId="17"/>
  </si>
  <si>
    <t>選手名</t>
    <rPh sb="0" eb="2">
      <t>センシュ</t>
    </rPh>
    <rPh sb="2" eb="3">
      <t>メイ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</si>
</sst>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36"/>
      <color indexed="8"/>
      <name val="ＭＳ ゴシック"/>
      <family val="3"/>
      <charset val="128"/>
    </font>
    <font>
      <b/>
      <sz val="16"/>
      <color indexed="8"/>
      <name val="ＭＳ 明朝"/>
      <family val="1"/>
      <charset val="128"/>
    </font>
    <font>
      <b/>
      <sz val="9"/>
      <color indexed="10"/>
      <name val="MS P ゴシック"/>
      <family val="3"/>
      <charset val="128"/>
    </font>
    <font>
      <sz val="1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2"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8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4" fillId="24" borderId="26" xfId="0" applyFont="1" applyFill="1" applyBorder="1" applyAlignment="1">
      <alignment horizontal="center" vertical="center"/>
    </xf>
    <xf numFmtId="0" fontId="24" fillId="24" borderId="34" xfId="0" applyFont="1" applyFill="1" applyBorder="1" applyAlignment="1">
      <alignment horizontal="center" vertical="center"/>
    </xf>
    <xf numFmtId="0" fontId="24" fillId="24" borderId="3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0" fillId="0" borderId="0" xfId="0" applyFont="1" applyFill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4" fillId="0" borderId="0" xfId="0" applyFont="1" applyFill="1">
      <alignment vertical="center"/>
    </xf>
    <xf numFmtId="0" fontId="20" fillId="0" borderId="0" xfId="0" applyFont="1" applyFill="1" applyAlignment="1">
      <alignment horizontal="center" shrinkToFit="1"/>
    </xf>
    <xf numFmtId="0" fontId="24" fillId="0" borderId="0" xfId="0" applyFont="1" applyFill="1" applyAlignment="1">
      <alignment horizontal="left" vertical="center"/>
    </xf>
    <xf numFmtId="0" fontId="23" fillId="0" borderId="0" xfId="0" applyFont="1" applyFill="1">
      <alignment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24" borderId="10" xfId="0" applyFont="1" applyFill="1" applyBorder="1" applyAlignment="1">
      <alignment horizontal="center" vertical="center"/>
    </xf>
    <xf numFmtId="0" fontId="24" fillId="25" borderId="26" xfId="0" applyFont="1" applyFill="1" applyBorder="1" applyAlignment="1" applyProtection="1">
      <alignment horizontal="center" vertical="center"/>
      <protection locked="0"/>
    </xf>
    <xf numFmtId="0" fontId="24" fillId="25" borderId="23" xfId="0" applyFont="1" applyFill="1" applyBorder="1" applyAlignment="1" applyProtection="1">
      <alignment horizontal="center" vertical="center" shrinkToFit="1"/>
      <protection locked="0"/>
    </xf>
    <xf numFmtId="0" fontId="24" fillId="25" borderId="24" xfId="0" applyFont="1" applyFill="1" applyBorder="1" applyAlignment="1" applyProtection="1">
      <alignment horizontal="center" vertical="center"/>
      <protection locked="0"/>
    </xf>
    <xf numFmtId="0" fontId="24" fillId="25" borderId="24" xfId="0" applyFont="1" applyFill="1" applyBorder="1" applyAlignment="1">
      <alignment horizontal="center" vertical="center"/>
    </xf>
    <xf numFmtId="0" fontId="24" fillId="25" borderId="25" xfId="0" applyFont="1" applyFill="1" applyBorder="1" applyAlignment="1">
      <alignment horizontal="center" vertical="center"/>
    </xf>
    <xf numFmtId="0" fontId="24" fillId="25" borderId="30" xfId="0" applyFont="1" applyFill="1" applyBorder="1" applyAlignment="1" applyProtection="1">
      <alignment horizontal="center" vertical="center"/>
      <protection locked="0"/>
    </xf>
    <xf numFmtId="0" fontId="24" fillId="25" borderId="27" xfId="0" applyFont="1" applyFill="1" applyBorder="1" applyAlignment="1" applyProtection="1">
      <alignment horizontal="center" vertical="center" shrinkToFit="1"/>
      <protection locked="0"/>
    </xf>
    <xf numFmtId="0" fontId="24" fillId="25" borderId="28" xfId="0" applyFont="1" applyFill="1" applyBorder="1" applyAlignment="1" applyProtection="1">
      <alignment horizontal="center" vertical="center"/>
      <protection locked="0"/>
    </xf>
    <xf numFmtId="0" fontId="24" fillId="25" borderId="28" xfId="0" applyFont="1" applyFill="1" applyBorder="1" applyAlignment="1">
      <alignment horizontal="center" vertical="center"/>
    </xf>
    <xf numFmtId="0" fontId="24" fillId="25" borderId="29" xfId="0" applyFont="1" applyFill="1" applyBorder="1" applyAlignment="1">
      <alignment horizontal="center" vertical="center"/>
    </xf>
    <xf numFmtId="0" fontId="24" fillId="25" borderId="34" xfId="0" applyFont="1" applyFill="1" applyBorder="1" applyAlignment="1" applyProtection="1">
      <alignment horizontal="center" vertical="center"/>
      <protection locked="0"/>
    </xf>
    <xf numFmtId="0" fontId="24" fillId="25" borderId="31" xfId="0" applyFont="1" applyFill="1" applyBorder="1" applyAlignment="1" applyProtection="1">
      <alignment horizontal="center" vertical="center" shrinkToFit="1"/>
      <protection locked="0"/>
    </xf>
    <xf numFmtId="0" fontId="24" fillId="25" borderId="32" xfId="0" applyFont="1" applyFill="1" applyBorder="1" applyAlignment="1" applyProtection="1">
      <alignment horizontal="center" vertical="center"/>
      <protection locked="0"/>
    </xf>
    <xf numFmtId="0" fontId="24" fillId="25" borderId="32" xfId="0" applyFont="1" applyFill="1" applyBorder="1" applyAlignment="1">
      <alignment horizontal="center" vertical="center"/>
    </xf>
    <xf numFmtId="0" fontId="24" fillId="25" borderId="33" xfId="0" applyFont="1" applyFill="1" applyBorder="1" applyAlignment="1">
      <alignment horizontal="center" vertical="center"/>
    </xf>
    <xf numFmtId="0" fontId="24" fillId="25" borderId="10" xfId="0" applyFont="1" applyFill="1" applyBorder="1" applyAlignment="1" applyProtection="1">
      <alignment horizontal="center" vertical="center"/>
      <protection locked="0"/>
    </xf>
    <xf numFmtId="0" fontId="24" fillId="25" borderId="22" xfId="0" applyFont="1" applyFill="1" applyBorder="1" applyAlignment="1" applyProtection="1">
      <alignment horizontal="center" vertical="center"/>
      <protection locked="0"/>
    </xf>
    <xf numFmtId="0" fontId="24" fillId="25" borderId="12" xfId="0" applyFont="1" applyFill="1" applyBorder="1" applyAlignment="1" applyProtection="1">
      <alignment horizontal="center" vertical="center"/>
      <protection locked="0"/>
    </xf>
    <xf numFmtId="0" fontId="24" fillId="25" borderId="12" xfId="0" applyFont="1" applyFill="1" applyBorder="1" applyAlignment="1">
      <alignment horizontal="center" vertical="center"/>
    </xf>
    <xf numFmtId="0" fontId="24" fillId="25" borderId="13" xfId="0" applyFont="1" applyFill="1" applyBorder="1" applyAlignment="1">
      <alignment horizontal="center" vertical="center"/>
    </xf>
    <xf numFmtId="0" fontId="24" fillId="25" borderId="0" xfId="0" applyFont="1" applyFill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20" fillId="25" borderId="26" xfId="0" applyFont="1" applyFill="1" applyBorder="1" applyAlignment="1" applyProtection="1">
      <alignment horizontal="center" vertical="center"/>
      <protection locked="0"/>
    </xf>
    <xf numFmtId="0" fontId="20" fillId="25" borderId="30" xfId="0" applyFont="1" applyFill="1" applyBorder="1" applyAlignment="1" applyProtection="1">
      <alignment horizontal="center" vertical="center"/>
      <protection locked="0"/>
    </xf>
    <xf numFmtId="0" fontId="20" fillId="25" borderId="34" xfId="0" applyFont="1" applyFill="1" applyBorder="1" applyAlignment="1" applyProtection="1">
      <alignment horizontal="center" vertical="center"/>
      <protection locked="0"/>
    </xf>
    <xf numFmtId="0" fontId="20" fillId="25" borderId="11" xfId="0" applyFont="1" applyFill="1" applyBorder="1" applyAlignment="1">
      <alignment horizontal="center" vertical="center"/>
    </xf>
    <xf numFmtId="0" fontId="20" fillId="25" borderId="15" xfId="0" applyFont="1" applyFill="1" applyBorder="1" applyAlignment="1">
      <alignment horizontal="right" vertical="center"/>
    </xf>
    <xf numFmtId="0" fontId="20" fillId="25" borderId="18" xfId="0" applyFont="1" applyFill="1" applyBorder="1" applyAlignment="1">
      <alignment vertical="center"/>
    </xf>
    <xf numFmtId="0" fontId="20" fillId="25" borderId="11" xfId="0" applyFont="1" applyFill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left" vertical="center"/>
    </xf>
    <xf numFmtId="0" fontId="24" fillId="0" borderId="0" xfId="0" applyFont="1" applyFill="1" applyAlignment="1" applyProtection="1">
      <alignment horizontal="center" vertical="center"/>
    </xf>
    <xf numFmtId="0" fontId="24" fillId="25" borderId="23" xfId="0" applyFont="1" applyFill="1" applyBorder="1" applyAlignment="1" applyProtection="1">
      <alignment horizontal="center" vertical="center" shrinkToFit="1"/>
    </xf>
    <xf numFmtId="0" fontId="24" fillId="25" borderId="27" xfId="0" applyFont="1" applyFill="1" applyBorder="1" applyAlignment="1" applyProtection="1">
      <alignment horizontal="center" vertical="center" shrinkToFit="1"/>
    </xf>
    <xf numFmtId="0" fontId="24" fillId="25" borderId="31" xfId="0" applyFont="1" applyFill="1" applyBorder="1" applyAlignment="1" applyProtection="1">
      <alignment horizontal="center" vertical="center" shrinkToFit="1"/>
    </xf>
    <xf numFmtId="0" fontId="24" fillId="25" borderId="23" xfId="0" applyFont="1" applyFill="1" applyBorder="1" applyAlignment="1" applyProtection="1">
      <alignment horizontal="center" vertical="center"/>
    </xf>
    <xf numFmtId="0" fontId="24" fillId="25" borderId="31" xfId="0" applyFont="1" applyFill="1" applyBorder="1" applyAlignment="1" applyProtection="1">
      <alignment horizontal="center" vertical="center"/>
    </xf>
    <xf numFmtId="0" fontId="24" fillId="25" borderId="27" xfId="0" applyFont="1" applyFill="1" applyBorder="1" applyAlignment="1" applyProtection="1">
      <alignment horizontal="center" vertical="center"/>
    </xf>
    <xf numFmtId="0" fontId="24" fillId="25" borderId="11" xfId="0" applyFont="1" applyFill="1" applyBorder="1" applyAlignment="1" applyProtection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2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/>
    </xf>
    <xf numFmtId="0" fontId="24" fillId="25" borderId="26" xfId="0" applyFont="1" applyFill="1" applyBorder="1" applyAlignment="1" applyProtection="1">
      <alignment horizontal="center" vertical="center"/>
    </xf>
    <xf numFmtId="0" fontId="24" fillId="25" borderId="30" xfId="0" applyFont="1" applyFill="1" applyBorder="1" applyAlignment="1" applyProtection="1">
      <alignment horizontal="center" vertical="center"/>
    </xf>
    <xf numFmtId="0" fontId="24" fillId="25" borderId="34" xfId="0" applyFont="1" applyFill="1" applyBorder="1" applyAlignment="1" applyProtection="1">
      <alignment horizontal="center" vertical="center"/>
    </xf>
    <xf numFmtId="0" fontId="24" fillId="25" borderId="10" xfId="0" applyFont="1" applyFill="1" applyBorder="1" applyAlignment="1" applyProtection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35" xfId="0" applyFont="1" applyFill="1" applyBorder="1" applyAlignment="1">
      <alignment horizontal="center" vertical="center"/>
    </xf>
    <xf numFmtId="0" fontId="30" fillId="0" borderId="36" xfId="0" applyFont="1" applyFill="1" applyBorder="1" applyAlignment="1">
      <alignment horizontal="center" vertical="center"/>
    </xf>
    <xf numFmtId="0" fontId="30" fillId="0" borderId="37" xfId="0" applyFont="1" applyFill="1" applyBorder="1" applyAlignment="1" applyProtection="1">
      <alignment horizontal="center" vertical="center"/>
      <protection locked="0"/>
    </xf>
    <xf numFmtId="0" fontId="30" fillId="0" borderId="38" xfId="0" applyFont="1" applyFill="1" applyBorder="1" applyAlignment="1" applyProtection="1">
      <alignment horizontal="center" vertical="center"/>
      <protection locked="0"/>
    </xf>
    <xf numFmtId="0" fontId="30" fillId="24" borderId="1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distributed" vertical="center" justifyLastLine="1"/>
    </xf>
    <xf numFmtId="0" fontId="30" fillId="24" borderId="11" xfId="0" applyFont="1" applyFill="1" applyBorder="1" applyAlignment="1">
      <alignment horizontal="distributed" vertical="center" justifyLastLine="1"/>
    </xf>
    <xf numFmtId="0" fontId="24" fillId="25" borderId="31" xfId="0" applyFont="1" applyFill="1" applyBorder="1" applyAlignment="1" applyProtection="1">
      <alignment horizontal="center" vertical="center"/>
      <protection locked="0"/>
    </xf>
    <xf numFmtId="0" fontId="24" fillId="25" borderId="32" xfId="0" applyFont="1" applyFill="1" applyBorder="1" applyAlignment="1" applyProtection="1">
      <alignment horizontal="center" vertical="center"/>
      <protection locked="0"/>
    </xf>
    <xf numFmtId="0" fontId="24" fillId="25" borderId="33" xfId="0" applyFont="1" applyFill="1" applyBorder="1" applyAlignment="1" applyProtection="1">
      <alignment horizontal="center" vertical="center"/>
      <protection locked="0"/>
    </xf>
    <xf numFmtId="0" fontId="24" fillId="25" borderId="11" xfId="0" applyFont="1" applyFill="1" applyBorder="1" applyAlignment="1" applyProtection="1">
      <alignment horizontal="center" vertical="center"/>
      <protection locked="0"/>
    </xf>
    <xf numFmtId="0" fontId="24" fillId="25" borderId="12" xfId="0" applyFont="1" applyFill="1" applyBorder="1" applyAlignment="1" applyProtection="1">
      <alignment horizontal="center" vertical="center"/>
      <protection locked="0"/>
    </xf>
    <xf numFmtId="0" fontId="24" fillId="25" borderId="13" xfId="0" applyFont="1" applyFill="1" applyBorder="1" applyAlignment="1" applyProtection="1">
      <alignment horizontal="center" vertical="center"/>
      <protection locked="0"/>
    </xf>
    <xf numFmtId="0" fontId="24" fillId="25" borderId="27" xfId="0" applyFont="1" applyFill="1" applyBorder="1" applyAlignment="1" applyProtection="1">
      <alignment horizontal="center" vertical="center"/>
      <protection locked="0"/>
    </xf>
    <xf numFmtId="0" fontId="24" fillId="25" borderId="28" xfId="0" applyFont="1" applyFill="1" applyBorder="1" applyAlignment="1" applyProtection="1">
      <alignment horizontal="center" vertical="center"/>
      <protection locked="0"/>
    </xf>
    <xf numFmtId="0" fontId="24" fillId="25" borderId="29" xfId="0" applyFont="1" applyFill="1" applyBorder="1" applyAlignment="1" applyProtection="1">
      <alignment horizontal="center" vertical="center"/>
      <protection locked="0"/>
    </xf>
    <xf numFmtId="0" fontId="24" fillId="25" borderId="23" xfId="0" applyFont="1" applyFill="1" applyBorder="1" applyAlignment="1" applyProtection="1">
      <alignment horizontal="center" vertical="center"/>
      <protection locked="0"/>
    </xf>
    <xf numFmtId="0" fontId="24" fillId="25" borderId="24" xfId="0" applyFont="1" applyFill="1" applyBorder="1" applyAlignment="1" applyProtection="1">
      <alignment horizontal="center" vertical="center"/>
      <protection locked="0"/>
    </xf>
    <xf numFmtId="0" fontId="24" fillId="25" borderId="25" xfId="0" applyFont="1" applyFill="1" applyBorder="1" applyAlignment="1" applyProtection="1">
      <alignment horizontal="center" vertical="center"/>
      <protection locked="0"/>
    </xf>
    <xf numFmtId="0" fontId="24" fillId="24" borderId="11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2" fillId="25" borderId="11" xfId="0" applyFont="1" applyFill="1" applyBorder="1" applyAlignment="1" applyProtection="1">
      <alignment horizontal="center" vertical="center"/>
      <protection locked="0"/>
    </xf>
    <xf numFmtId="0" fontId="22" fillId="25" borderId="12" xfId="0" applyFont="1" applyFill="1" applyBorder="1" applyAlignment="1" applyProtection="1">
      <alignment horizontal="center" vertical="center"/>
      <protection locked="0"/>
    </xf>
    <xf numFmtId="0" fontId="22" fillId="25" borderId="13" xfId="0" applyFont="1" applyFill="1" applyBorder="1" applyAlignment="1" applyProtection="1">
      <alignment horizontal="center" vertical="center"/>
      <protection locked="0"/>
    </xf>
    <xf numFmtId="0" fontId="24" fillId="24" borderId="10" xfId="0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center" vertical="center" textRotation="255" shrinkToFit="1"/>
    </xf>
    <xf numFmtId="0" fontId="24" fillId="24" borderId="17" xfId="0" applyFont="1" applyFill="1" applyBorder="1" applyAlignment="1">
      <alignment horizontal="center" vertical="center" textRotation="255" shrinkToFit="1"/>
    </xf>
    <xf numFmtId="0" fontId="24" fillId="24" borderId="20" xfId="0" applyFont="1" applyFill="1" applyBorder="1" applyAlignment="1">
      <alignment horizontal="center" vertical="center" textRotation="255" shrinkToFit="1"/>
    </xf>
    <xf numFmtId="0" fontId="24" fillId="24" borderId="21" xfId="0" applyFont="1" applyFill="1" applyBorder="1" applyAlignment="1">
      <alignment horizontal="center" vertical="center" textRotation="255" shrinkToFit="1"/>
    </xf>
    <xf numFmtId="0" fontId="24" fillId="24" borderId="18" xfId="0" applyFont="1" applyFill="1" applyBorder="1" applyAlignment="1">
      <alignment horizontal="center" vertical="center" textRotation="255" shrinkToFit="1"/>
    </xf>
    <xf numFmtId="0" fontId="24" fillId="24" borderId="19" xfId="0" applyFont="1" applyFill="1" applyBorder="1" applyAlignment="1">
      <alignment horizontal="center" vertical="center" textRotation="255" shrinkToFit="1"/>
    </xf>
    <xf numFmtId="0" fontId="24" fillId="25" borderId="23" xfId="0" applyFont="1" applyFill="1" applyBorder="1" applyAlignment="1" applyProtection="1">
      <alignment horizontal="center" vertical="center"/>
      <protection locked="0" hidden="1"/>
    </xf>
    <xf numFmtId="0" fontId="24" fillId="25" borderId="24" xfId="0" applyFont="1" applyFill="1" applyBorder="1" applyAlignment="1" applyProtection="1">
      <alignment horizontal="center" vertical="center"/>
      <protection locked="0" hidden="1"/>
    </xf>
    <xf numFmtId="0" fontId="24" fillId="25" borderId="25" xfId="0" applyFont="1" applyFill="1" applyBorder="1" applyAlignment="1" applyProtection="1">
      <alignment horizontal="center" vertical="center"/>
      <protection locked="0" hidden="1"/>
    </xf>
    <xf numFmtId="0" fontId="25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2" fillId="25" borderId="14" xfId="0" applyFont="1" applyFill="1" applyBorder="1" applyAlignment="1" applyProtection="1">
      <alignment horizontal="left" vertical="center"/>
      <protection locked="0"/>
    </xf>
    <xf numFmtId="0" fontId="22" fillId="25" borderId="12" xfId="0" applyFont="1" applyFill="1" applyBorder="1" applyAlignment="1" applyProtection="1">
      <alignment horizontal="left" vertical="center"/>
      <protection locked="0"/>
    </xf>
    <xf numFmtId="0" fontId="22" fillId="25" borderId="13" xfId="0" applyFont="1" applyFill="1" applyBorder="1" applyAlignment="1" applyProtection="1">
      <alignment horizontal="left" vertical="center"/>
      <protection locked="0"/>
    </xf>
    <xf numFmtId="0" fontId="28" fillId="25" borderId="12" xfId="0" applyFont="1" applyFill="1" applyBorder="1" applyAlignment="1" applyProtection="1">
      <alignment horizontal="left" vertical="center"/>
      <protection locked="0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2" fillId="25" borderId="16" xfId="0" applyFont="1" applyFill="1" applyBorder="1" applyAlignment="1" applyProtection="1">
      <alignment horizontal="left" vertical="center"/>
      <protection locked="0"/>
    </xf>
    <xf numFmtId="0" fontId="24" fillId="24" borderId="10" xfId="0" applyFont="1" applyFill="1" applyBorder="1" applyAlignment="1">
      <alignment horizontal="center" vertical="center" textRotation="255"/>
    </xf>
    <xf numFmtId="0" fontId="24" fillId="24" borderId="15" xfId="0" applyFont="1" applyFill="1" applyBorder="1" applyAlignment="1">
      <alignment horizontal="center" vertical="center" textRotation="255" wrapText="1" shrinkToFit="1"/>
    </xf>
    <xf numFmtId="0" fontId="24" fillId="24" borderId="15" xfId="0" applyFont="1" applyFill="1" applyBorder="1" applyAlignment="1">
      <alignment horizontal="center" vertical="center" textRotation="255" wrapText="1"/>
    </xf>
    <xf numFmtId="0" fontId="24" fillId="24" borderId="20" xfId="0" applyFont="1" applyFill="1" applyBorder="1" applyAlignment="1">
      <alignment horizontal="center" vertical="center" textRotation="255" wrapText="1"/>
    </xf>
    <xf numFmtId="0" fontId="24" fillId="24" borderId="18" xfId="0" applyFont="1" applyFill="1" applyBorder="1" applyAlignment="1">
      <alignment horizontal="center" vertical="center" textRotation="255" wrapText="1"/>
    </xf>
    <xf numFmtId="0" fontId="22" fillId="25" borderId="14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right" vertical="center"/>
    </xf>
    <xf numFmtId="0" fontId="22" fillId="0" borderId="14" xfId="0" applyFont="1" applyFill="1" applyBorder="1" applyAlignment="1" applyProtection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30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99FF"/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62"/>
  <sheetViews>
    <sheetView showGridLines="0" tabSelected="1" zoomScaleNormal="100" zoomScaleSheetLayoutView="100" workbookViewId="0">
      <selection activeCell="C11" sqref="C11:H11"/>
    </sheetView>
  </sheetViews>
  <sheetFormatPr defaultRowHeight="13.5"/>
  <cols>
    <col min="1" max="1" width="8.75" style="8" customWidth="1"/>
    <col min="2" max="14" width="4.375" style="8" customWidth="1"/>
    <col min="15" max="17" width="6.25" style="8" customWidth="1"/>
    <col min="18" max="32" width="4.375" style="8" customWidth="1"/>
    <col min="33" max="16384" width="9" style="8"/>
  </cols>
  <sheetData>
    <row r="1" spans="1:33" ht="30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2" t="s">
        <v>60</v>
      </c>
      <c r="AD1" s="112"/>
      <c r="AE1" s="112"/>
      <c r="AF1" s="112"/>
    </row>
    <row r="2" spans="1:33">
      <c r="AC2" s="112"/>
      <c r="AD2" s="112"/>
      <c r="AE2" s="112"/>
      <c r="AF2" s="112"/>
    </row>
    <row r="3" spans="1:33" ht="30" customHeight="1">
      <c r="A3" s="94" t="s">
        <v>1</v>
      </c>
      <c r="B3" s="94"/>
      <c r="C3" s="50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8"/>
      <c r="AF3" s="9"/>
      <c r="AG3" s="9"/>
    </row>
    <row r="4" spans="1:33" ht="30" customHeight="1">
      <c r="A4" s="95" t="s">
        <v>3</v>
      </c>
      <c r="B4" s="95"/>
      <c r="C4" s="51" t="s">
        <v>5</v>
      </c>
      <c r="D4" s="119" t="str">
        <f>IF($D$3="","",VLOOKUP($D$3,データテーブル!$A$2:$F$4,3,0))</f>
        <v/>
      </c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94" t="s">
        <v>27</v>
      </c>
      <c r="S4" s="94"/>
      <c r="T4" s="94"/>
      <c r="U4" s="96" t="s">
        <v>7</v>
      </c>
      <c r="V4" s="97"/>
      <c r="W4" s="98"/>
      <c r="X4" s="99"/>
      <c r="Y4" s="99"/>
      <c r="Z4" s="99"/>
      <c r="AA4" s="99"/>
      <c r="AB4" s="99"/>
      <c r="AC4" s="99"/>
      <c r="AD4" s="99"/>
      <c r="AE4" s="100"/>
      <c r="AF4" s="10"/>
      <c r="AG4" s="10"/>
    </row>
    <row r="5" spans="1:33" ht="30" customHeight="1">
      <c r="A5" s="95"/>
      <c r="B5" s="95"/>
      <c r="C5" s="52"/>
      <c r="D5" s="113" t="str">
        <f>IF($D$3="","",VLOOKUP($D$3,データテーブル!$A$2:$F$4,4,0))</f>
        <v/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94"/>
      <c r="S5" s="94"/>
      <c r="T5" s="94"/>
      <c r="U5" s="96" t="s">
        <v>6</v>
      </c>
      <c r="V5" s="97"/>
      <c r="W5" s="98"/>
      <c r="X5" s="99"/>
      <c r="Y5" s="99"/>
      <c r="Z5" s="99"/>
      <c r="AA5" s="99"/>
      <c r="AB5" s="99"/>
      <c r="AC5" s="99"/>
      <c r="AD5" s="99"/>
      <c r="AE5" s="100"/>
      <c r="AF5" s="10"/>
      <c r="AG5" s="10"/>
    </row>
    <row r="6" spans="1:33" ht="30" customHeight="1">
      <c r="A6" s="94" t="s">
        <v>6</v>
      </c>
      <c r="B6" s="94"/>
      <c r="C6" s="53"/>
      <c r="D6" s="114" t="str">
        <f>IF($D$3="","",VLOOKUP($D$3,データテーブル!$A$2:$F$4,5,0))</f>
        <v/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  <c r="R6" s="94" t="s">
        <v>2</v>
      </c>
      <c r="S6" s="94"/>
      <c r="T6" s="94"/>
      <c r="U6" s="96" t="s">
        <v>7</v>
      </c>
      <c r="V6" s="97"/>
      <c r="W6" s="98"/>
      <c r="X6" s="99"/>
      <c r="Y6" s="99"/>
      <c r="Z6" s="99"/>
      <c r="AA6" s="99"/>
      <c r="AB6" s="99"/>
      <c r="AC6" s="99"/>
      <c r="AD6" s="99"/>
      <c r="AE6" s="100"/>
      <c r="AF6" s="10"/>
      <c r="AG6" s="10"/>
    </row>
    <row r="7" spans="1:33" ht="30" customHeight="1">
      <c r="A7" s="94" t="s">
        <v>8</v>
      </c>
      <c r="B7" s="94"/>
      <c r="C7" s="53"/>
      <c r="D7" s="114" t="str">
        <f>IF($D$3="","",VLOOKUP($D$3,データテーブル!$A$2:$F$4,6,0))</f>
        <v/>
      </c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5"/>
      <c r="R7" s="94"/>
      <c r="S7" s="94"/>
      <c r="T7" s="94"/>
      <c r="U7" s="96" t="s">
        <v>6</v>
      </c>
      <c r="V7" s="97"/>
      <c r="W7" s="98"/>
      <c r="X7" s="99"/>
      <c r="Y7" s="99"/>
      <c r="Z7" s="99"/>
      <c r="AA7" s="99"/>
      <c r="AB7" s="99"/>
      <c r="AC7" s="99"/>
      <c r="AD7" s="99"/>
      <c r="AE7" s="100"/>
      <c r="AF7" s="10"/>
      <c r="AG7" s="10"/>
    </row>
    <row r="8" spans="1:33" ht="14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33" ht="21.75" customHeight="1">
      <c r="A9" s="101" t="s">
        <v>10</v>
      </c>
      <c r="B9" s="101"/>
      <c r="C9" s="91" t="s">
        <v>80</v>
      </c>
      <c r="D9" s="92"/>
      <c r="E9" s="92"/>
      <c r="F9" s="92"/>
      <c r="G9" s="92"/>
      <c r="H9" s="93"/>
      <c r="I9" s="91" t="s">
        <v>68</v>
      </c>
      <c r="J9" s="92"/>
      <c r="K9" s="92"/>
      <c r="L9" s="92"/>
      <c r="M9" s="92"/>
      <c r="N9" s="93"/>
      <c r="O9" s="7" t="s">
        <v>24</v>
      </c>
      <c r="P9" s="7" t="s">
        <v>14</v>
      </c>
      <c r="Q9" s="7" t="s">
        <v>26</v>
      </c>
      <c r="R9" s="101" t="s">
        <v>12</v>
      </c>
      <c r="S9" s="101"/>
      <c r="T9" s="101"/>
      <c r="U9" s="101"/>
      <c r="V9" s="101"/>
      <c r="W9" s="101"/>
      <c r="X9" s="101"/>
      <c r="Y9" s="101" t="s">
        <v>73</v>
      </c>
      <c r="Z9" s="101"/>
      <c r="AA9" s="101"/>
      <c r="AB9" s="101"/>
      <c r="AC9" s="101"/>
      <c r="AD9" s="101"/>
      <c r="AE9" s="101"/>
    </row>
    <row r="10" spans="1:33" ht="26.25" customHeight="1">
      <c r="A10" s="121" t="s">
        <v>11</v>
      </c>
      <c r="B10" s="103"/>
      <c r="C10" s="108"/>
      <c r="D10" s="109"/>
      <c r="E10" s="109"/>
      <c r="F10" s="109"/>
      <c r="G10" s="109"/>
      <c r="H10" s="110"/>
      <c r="I10" s="88" t="str">
        <f>PHONETIC(C10)</f>
        <v/>
      </c>
      <c r="J10" s="89"/>
      <c r="K10" s="89"/>
      <c r="L10" s="89"/>
      <c r="M10" s="89"/>
      <c r="N10" s="90"/>
      <c r="O10" s="67" t="str">
        <f>IF(C10="","",データテーブル!$H$1)</f>
        <v/>
      </c>
      <c r="P10" s="23"/>
      <c r="Q10" s="24"/>
      <c r="R10" s="57" t="str">
        <f>IF(P10="","","H")</f>
        <v/>
      </c>
      <c r="S10" s="25"/>
      <c r="T10" s="26" t="s">
        <v>15</v>
      </c>
      <c r="U10" s="25"/>
      <c r="V10" s="26" t="s">
        <v>9</v>
      </c>
      <c r="W10" s="25"/>
      <c r="X10" s="27" t="s">
        <v>16</v>
      </c>
      <c r="Y10" s="25" t="str">
        <f>IF(P10=2,"R",IF(P10=1,"R",""))</f>
        <v/>
      </c>
      <c r="Z10" s="25" t="str">
        <f>IF(P10=2,2,IF(P10=1,3,""))</f>
        <v/>
      </c>
      <c r="AA10" s="26" t="s">
        <v>15</v>
      </c>
      <c r="AB10" s="25" t="str">
        <f>IF(P10="","",4)</f>
        <v/>
      </c>
      <c r="AC10" s="26" t="s">
        <v>9</v>
      </c>
      <c r="AD10" s="25" t="str">
        <f>IF(P10="","",10)</f>
        <v/>
      </c>
      <c r="AE10" s="27" t="s">
        <v>16</v>
      </c>
    </row>
    <row r="11" spans="1:33" ht="26.25" customHeight="1">
      <c r="A11" s="104"/>
      <c r="B11" s="105"/>
      <c r="C11" s="85"/>
      <c r="D11" s="86"/>
      <c r="E11" s="86"/>
      <c r="F11" s="86"/>
      <c r="G11" s="86"/>
      <c r="H11" s="87"/>
      <c r="I11" s="85" t="str">
        <f t="shared" ref="I11" si="0">PHONETIC(C11)</f>
        <v/>
      </c>
      <c r="J11" s="86"/>
      <c r="K11" s="86"/>
      <c r="L11" s="86"/>
      <c r="M11" s="86"/>
      <c r="N11" s="87"/>
      <c r="O11" s="68" t="str">
        <f>IF(C11="","",データテーブル!$H$1)</f>
        <v/>
      </c>
      <c r="P11" s="28"/>
      <c r="Q11" s="29"/>
      <c r="R11" s="58" t="str">
        <f t="shared" ref="R11:R48" si="1">IF(P11="","","H")</f>
        <v/>
      </c>
      <c r="S11" s="30"/>
      <c r="T11" s="31" t="s">
        <v>15</v>
      </c>
      <c r="U11" s="30"/>
      <c r="V11" s="31" t="s">
        <v>9</v>
      </c>
      <c r="W11" s="30"/>
      <c r="X11" s="32" t="s">
        <v>16</v>
      </c>
      <c r="Y11" s="30" t="str">
        <f t="shared" ref="Y11:Y48" si="2">IF(P11=2,"R",IF(P11=1,"R",""))</f>
        <v/>
      </c>
      <c r="Z11" s="30" t="str">
        <f t="shared" ref="Z11:Z48" si="3">IF(P11=2,2,IF(P11=1,3,""))</f>
        <v/>
      </c>
      <c r="AA11" s="31" t="s">
        <v>15</v>
      </c>
      <c r="AB11" s="30" t="str">
        <f t="shared" ref="AB11:AB48" si="4">IF(P11="","",4)</f>
        <v/>
      </c>
      <c r="AC11" s="31" t="s">
        <v>9</v>
      </c>
      <c r="AD11" s="30" t="str">
        <f t="shared" ref="AD11:AD48" si="5">IF(P11="","",10)</f>
        <v/>
      </c>
      <c r="AE11" s="32" t="s">
        <v>16</v>
      </c>
    </row>
    <row r="12" spans="1:33" ht="26.25" customHeight="1">
      <c r="A12" s="104"/>
      <c r="B12" s="105"/>
      <c r="C12" s="85"/>
      <c r="D12" s="86"/>
      <c r="E12" s="86"/>
      <c r="F12" s="86"/>
      <c r="G12" s="86"/>
      <c r="H12" s="87"/>
      <c r="I12" s="85" t="str">
        <f t="shared" ref="I12:I48" si="6">PHONETIC(C12)</f>
        <v/>
      </c>
      <c r="J12" s="86"/>
      <c r="K12" s="86"/>
      <c r="L12" s="86"/>
      <c r="M12" s="86"/>
      <c r="N12" s="87"/>
      <c r="O12" s="68" t="str">
        <f>IF(C12="","",データテーブル!$H$1)</f>
        <v/>
      </c>
      <c r="P12" s="28"/>
      <c r="Q12" s="29"/>
      <c r="R12" s="58" t="str">
        <f t="shared" si="1"/>
        <v/>
      </c>
      <c r="S12" s="30"/>
      <c r="T12" s="31" t="s">
        <v>15</v>
      </c>
      <c r="U12" s="30"/>
      <c r="V12" s="31" t="s">
        <v>9</v>
      </c>
      <c r="W12" s="30"/>
      <c r="X12" s="32" t="s">
        <v>16</v>
      </c>
      <c r="Y12" s="30" t="str">
        <f t="shared" si="2"/>
        <v/>
      </c>
      <c r="Z12" s="30" t="str">
        <f t="shared" si="3"/>
        <v/>
      </c>
      <c r="AA12" s="31" t="s">
        <v>15</v>
      </c>
      <c r="AB12" s="30" t="str">
        <f t="shared" si="4"/>
        <v/>
      </c>
      <c r="AC12" s="31" t="s">
        <v>9</v>
      </c>
      <c r="AD12" s="30" t="str">
        <f t="shared" si="5"/>
        <v/>
      </c>
      <c r="AE12" s="32" t="s">
        <v>16</v>
      </c>
    </row>
    <row r="13" spans="1:33" ht="26.25" customHeight="1">
      <c r="A13" s="104"/>
      <c r="B13" s="105"/>
      <c r="C13" s="85"/>
      <c r="D13" s="86"/>
      <c r="E13" s="86"/>
      <c r="F13" s="86"/>
      <c r="G13" s="86"/>
      <c r="H13" s="87"/>
      <c r="I13" s="85" t="str">
        <f t="shared" si="6"/>
        <v/>
      </c>
      <c r="J13" s="86"/>
      <c r="K13" s="86"/>
      <c r="L13" s="86"/>
      <c r="M13" s="86"/>
      <c r="N13" s="87"/>
      <c r="O13" s="68" t="str">
        <f>IF(C13="","",データテーブル!$H$1)</f>
        <v/>
      </c>
      <c r="P13" s="28"/>
      <c r="Q13" s="29"/>
      <c r="R13" s="58" t="str">
        <f t="shared" si="1"/>
        <v/>
      </c>
      <c r="S13" s="30"/>
      <c r="T13" s="31" t="s">
        <v>15</v>
      </c>
      <c r="U13" s="30"/>
      <c r="V13" s="31" t="s">
        <v>9</v>
      </c>
      <c r="W13" s="30"/>
      <c r="X13" s="32" t="s">
        <v>16</v>
      </c>
      <c r="Y13" s="30" t="str">
        <f t="shared" si="2"/>
        <v/>
      </c>
      <c r="Z13" s="30" t="str">
        <f t="shared" si="3"/>
        <v/>
      </c>
      <c r="AA13" s="31" t="s">
        <v>15</v>
      </c>
      <c r="AB13" s="30" t="str">
        <f t="shared" si="4"/>
        <v/>
      </c>
      <c r="AC13" s="31" t="s">
        <v>9</v>
      </c>
      <c r="AD13" s="30" t="str">
        <f t="shared" si="5"/>
        <v/>
      </c>
      <c r="AE13" s="32" t="s">
        <v>16</v>
      </c>
    </row>
    <row r="14" spans="1:33" ht="26.25" customHeight="1">
      <c r="A14" s="106"/>
      <c r="B14" s="107"/>
      <c r="C14" s="79"/>
      <c r="D14" s="80"/>
      <c r="E14" s="80"/>
      <c r="F14" s="80"/>
      <c r="G14" s="80"/>
      <c r="H14" s="81"/>
      <c r="I14" s="79" t="str">
        <f>PHONETIC(C14)</f>
        <v/>
      </c>
      <c r="J14" s="80"/>
      <c r="K14" s="80"/>
      <c r="L14" s="80"/>
      <c r="M14" s="80"/>
      <c r="N14" s="81"/>
      <c r="O14" s="69" t="str">
        <f>IF(C14="","",データテーブル!$H$1)</f>
        <v/>
      </c>
      <c r="P14" s="33"/>
      <c r="Q14" s="34"/>
      <c r="R14" s="59" t="str">
        <f t="shared" si="1"/>
        <v/>
      </c>
      <c r="S14" s="35"/>
      <c r="T14" s="36" t="s">
        <v>15</v>
      </c>
      <c r="U14" s="35"/>
      <c r="V14" s="36" t="s">
        <v>9</v>
      </c>
      <c r="W14" s="35"/>
      <c r="X14" s="37" t="s">
        <v>16</v>
      </c>
      <c r="Y14" s="35" t="str">
        <f t="shared" si="2"/>
        <v/>
      </c>
      <c r="Z14" s="35" t="str">
        <f t="shared" si="3"/>
        <v/>
      </c>
      <c r="AA14" s="36" t="s">
        <v>15</v>
      </c>
      <c r="AB14" s="35" t="str">
        <f t="shared" si="4"/>
        <v/>
      </c>
      <c r="AC14" s="36" t="s">
        <v>9</v>
      </c>
      <c r="AD14" s="35" t="str">
        <f t="shared" si="5"/>
        <v/>
      </c>
      <c r="AE14" s="37" t="s">
        <v>16</v>
      </c>
    </row>
    <row r="15" spans="1:33" ht="26.25" customHeight="1">
      <c r="A15" s="102" t="s">
        <v>4</v>
      </c>
      <c r="B15" s="103"/>
      <c r="C15" s="88"/>
      <c r="D15" s="89"/>
      <c r="E15" s="89"/>
      <c r="F15" s="89"/>
      <c r="G15" s="89"/>
      <c r="H15" s="90"/>
      <c r="I15" s="88" t="str">
        <f t="shared" si="6"/>
        <v/>
      </c>
      <c r="J15" s="89"/>
      <c r="K15" s="89"/>
      <c r="L15" s="89"/>
      <c r="M15" s="89"/>
      <c r="N15" s="90"/>
      <c r="O15" s="67" t="str">
        <f>IF(C15="","",データテーブル!$H$1)</f>
        <v/>
      </c>
      <c r="P15" s="23"/>
      <c r="Q15" s="24"/>
      <c r="R15" s="57" t="str">
        <f t="shared" si="1"/>
        <v/>
      </c>
      <c r="S15" s="25"/>
      <c r="T15" s="26" t="s">
        <v>15</v>
      </c>
      <c r="U15" s="25"/>
      <c r="V15" s="26" t="s">
        <v>9</v>
      </c>
      <c r="W15" s="25"/>
      <c r="X15" s="27" t="s">
        <v>16</v>
      </c>
      <c r="Y15" s="25" t="str">
        <f t="shared" si="2"/>
        <v/>
      </c>
      <c r="Z15" s="25" t="str">
        <f t="shared" si="3"/>
        <v/>
      </c>
      <c r="AA15" s="26" t="s">
        <v>15</v>
      </c>
      <c r="AB15" s="25" t="str">
        <f t="shared" si="4"/>
        <v/>
      </c>
      <c r="AC15" s="26" t="s">
        <v>9</v>
      </c>
      <c r="AD15" s="25" t="str">
        <f t="shared" si="5"/>
        <v/>
      </c>
      <c r="AE15" s="27" t="s">
        <v>16</v>
      </c>
    </row>
    <row r="16" spans="1:33" ht="26.25" customHeight="1">
      <c r="A16" s="104"/>
      <c r="B16" s="105"/>
      <c r="C16" s="85"/>
      <c r="D16" s="86"/>
      <c r="E16" s="86"/>
      <c r="F16" s="86"/>
      <c r="G16" s="86"/>
      <c r="H16" s="87"/>
      <c r="I16" s="85" t="str">
        <f t="shared" si="6"/>
        <v/>
      </c>
      <c r="J16" s="86"/>
      <c r="K16" s="86"/>
      <c r="L16" s="86"/>
      <c r="M16" s="86"/>
      <c r="N16" s="87"/>
      <c r="O16" s="68" t="str">
        <f>IF(C16="","",データテーブル!$H$1)</f>
        <v/>
      </c>
      <c r="P16" s="28"/>
      <c r="Q16" s="29"/>
      <c r="R16" s="58" t="str">
        <f t="shared" si="1"/>
        <v/>
      </c>
      <c r="S16" s="30"/>
      <c r="T16" s="31" t="s">
        <v>15</v>
      </c>
      <c r="U16" s="30"/>
      <c r="V16" s="31" t="s">
        <v>9</v>
      </c>
      <c r="W16" s="30"/>
      <c r="X16" s="32" t="s">
        <v>16</v>
      </c>
      <c r="Y16" s="30" t="str">
        <f t="shared" si="2"/>
        <v/>
      </c>
      <c r="Z16" s="30" t="str">
        <f t="shared" si="3"/>
        <v/>
      </c>
      <c r="AA16" s="31" t="s">
        <v>15</v>
      </c>
      <c r="AB16" s="30" t="str">
        <f t="shared" si="4"/>
        <v/>
      </c>
      <c r="AC16" s="31" t="s">
        <v>9</v>
      </c>
      <c r="AD16" s="30" t="str">
        <f t="shared" si="5"/>
        <v/>
      </c>
      <c r="AE16" s="32" t="s">
        <v>16</v>
      </c>
    </row>
    <row r="17" spans="1:31" ht="26.25" customHeight="1">
      <c r="A17" s="104"/>
      <c r="B17" s="105"/>
      <c r="C17" s="85"/>
      <c r="D17" s="86"/>
      <c r="E17" s="86"/>
      <c r="F17" s="86"/>
      <c r="G17" s="86"/>
      <c r="H17" s="87"/>
      <c r="I17" s="85" t="str">
        <f t="shared" si="6"/>
        <v/>
      </c>
      <c r="J17" s="86"/>
      <c r="K17" s="86"/>
      <c r="L17" s="86"/>
      <c r="M17" s="86"/>
      <c r="N17" s="87"/>
      <c r="O17" s="68" t="str">
        <f>IF(C17="","",データテーブル!$H$1)</f>
        <v/>
      </c>
      <c r="P17" s="28"/>
      <c r="Q17" s="29"/>
      <c r="R17" s="58" t="str">
        <f t="shared" si="1"/>
        <v/>
      </c>
      <c r="S17" s="30"/>
      <c r="T17" s="31" t="s">
        <v>15</v>
      </c>
      <c r="U17" s="30"/>
      <c r="V17" s="31" t="s">
        <v>9</v>
      </c>
      <c r="W17" s="30"/>
      <c r="X17" s="32" t="s">
        <v>16</v>
      </c>
      <c r="Y17" s="30" t="str">
        <f t="shared" si="2"/>
        <v/>
      </c>
      <c r="Z17" s="30" t="str">
        <f t="shared" si="3"/>
        <v/>
      </c>
      <c r="AA17" s="31" t="s">
        <v>15</v>
      </c>
      <c r="AB17" s="30" t="str">
        <f t="shared" si="4"/>
        <v/>
      </c>
      <c r="AC17" s="31" t="s">
        <v>9</v>
      </c>
      <c r="AD17" s="30" t="str">
        <f t="shared" si="5"/>
        <v/>
      </c>
      <c r="AE17" s="32" t="s">
        <v>16</v>
      </c>
    </row>
    <row r="18" spans="1:31" ht="26.25" customHeight="1">
      <c r="A18" s="104"/>
      <c r="B18" s="105"/>
      <c r="C18" s="85"/>
      <c r="D18" s="86"/>
      <c r="E18" s="86"/>
      <c r="F18" s="86"/>
      <c r="G18" s="86"/>
      <c r="H18" s="87"/>
      <c r="I18" s="85" t="str">
        <f>PHONETIC(C18)</f>
        <v/>
      </c>
      <c r="J18" s="86"/>
      <c r="K18" s="86"/>
      <c r="L18" s="86"/>
      <c r="M18" s="86"/>
      <c r="N18" s="87"/>
      <c r="O18" s="68" t="str">
        <f>IF(C18="","",データテーブル!$H$1)</f>
        <v/>
      </c>
      <c r="P18" s="28"/>
      <c r="Q18" s="29"/>
      <c r="R18" s="58" t="str">
        <f t="shared" si="1"/>
        <v/>
      </c>
      <c r="S18" s="30"/>
      <c r="T18" s="31" t="s">
        <v>15</v>
      </c>
      <c r="U18" s="30"/>
      <c r="V18" s="31" t="s">
        <v>9</v>
      </c>
      <c r="W18" s="30"/>
      <c r="X18" s="32" t="s">
        <v>16</v>
      </c>
      <c r="Y18" s="30" t="str">
        <f t="shared" si="2"/>
        <v/>
      </c>
      <c r="Z18" s="30" t="str">
        <f t="shared" si="3"/>
        <v/>
      </c>
      <c r="AA18" s="31" t="s">
        <v>15</v>
      </c>
      <c r="AB18" s="30" t="str">
        <f t="shared" si="4"/>
        <v/>
      </c>
      <c r="AC18" s="31" t="s">
        <v>9</v>
      </c>
      <c r="AD18" s="30" t="str">
        <f t="shared" si="5"/>
        <v/>
      </c>
      <c r="AE18" s="32" t="s">
        <v>16</v>
      </c>
    </row>
    <row r="19" spans="1:31" ht="26.25" customHeight="1">
      <c r="A19" s="106"/>
      <c r="B19" s="107"/>
      <c r="C19" s="79"/>
      <c r="D19" s="80"/>
      <c r="E19" s="80"/>
      <c r="F19" s="80"/>
      <c r="G19" s="80"/>
      <c r="H19" s="81"/>
      <c r="I19" s="79" t="str">
        <f t="shared" si="6"/>
        <v/>
      </c>
      <c r="J19" s="80"/>
      <c r="K19" s="80"/>
      <c r="L19" s="80"/>
      <c r="M19" s="80"/>
      <c r="N19" s="81"/>
      <c r="O19" s="69" t="str">
        <f>IF(C19="","",データテーブル!$H$1)</f>
        <v/>
      </c>
      <c r="P19" s="33"/>
      <c r="Q19" s="34"/>
      <c r="R19" s="59" t="str">
        <f t="shared" si="1"/>
        <v/>
      </c>
      <c r="S19" s="35"/>
      <c r="T19" s="36" t="s">
        <v>15</v>
      </c>
      <c r="U19" s="35"/>
      <c r="V19" s="36" t="s">
        <v>9</v>
      </c>
      <c r="W19" s="35"/>
      <c r="X19" s="37" t="s">
        <v>16</v>
      </c>
      <c r="Y19" s="35" t="str">
        <f t="shared" si="2"/>
        <v/>
      </c>
      <c r="Z19" s="35" t="str">
        <f t="shared" si="3"/>
        <v/>
      </c>
      <c r="AA19" s="36" t="s">
        <v>15</v>
      </c>
      <c r="AB19" s="35" t="str">
        <f t="shared" si="4"/>
        <v/>
      </c>
      <c r="AC19" s="36" t="s">
        <v>9</v>
      </c>
      <c r="AD19" s="35" t="str">
        <f t="shared" si="5"/>
        <v/>
      </c>
      <c r="AE19" s="37" t="s">
        <v>16</v>
      </c>
    </row>
    <row r="20" spans="1:31" ht="26.25" customHeight="1">
      <c r="A20" s="122" t="s">
        <v>13</v>
      </c>
      <c r="B20" s="4">
        <v>1</v>
      </c>
      <c r="C20" s="88"/>
      <c r="D20" s="89"/>
      <c r="E20" s="89"/>
      <c r="F20" s="89"/>
      <c r="G20" s="89"/>
      <c r="H20" s="90"/>
      <c r="I20" s="88" t="str">
        <f>PHONETIC(C20)</f>
        <v/>
      </c>
      <c r="J20" s="89"/>
      <c r="K20" s="89"/>
      <c r="L20" s="89"/>
      <c r="M20" s="89"/>
      <c r="N20" s="90"/>
      <c r="O20" s="67" t="str">
        <f>IF(C20="","",データテーブル!$H$1)</f>
        <v/>
      </c>
      <c r="P20" s="23"/>
      <c r="Q20" s="24"/>
      <c r="R20" s="60" t="str">
        <f t="shared" si="1"/>
        <v/>
      </c>
      <c r="S20" s="25"/>
      <c r="T20" s="26" t="s">
        <v>15</v>
      </c>
      <c r="U20" s="25"/>
      <c r="V20" s="26" t="s">
        <v>9</v>
      </c>
      <c r="W20" s="25"/>
      <c r="X20" s="27" t="s">
        <v>16</v>
      </c>
      <c r="Y20" s="25" t="str">
        <f t="shared" si="2"/>
        <v/>
      </c>
      <c r="Z20" s="25" t="str">
        <f t="shared" si="3"/>
        <v/>
      </c>
      <c r="AA20" s="26" t="s">
        <v>15</v>
      </c>
      <c r="AB20" s="25" t="str">
        <f t="shared" si="4"/>
        <v/>
      </c>
      <c r="AC20" s="26" t="s">
        <v>9</v>
      </c>
      <c r="AD20" s="25" t="str">
        <f t="shared" si="5"/>
        <v/>
      </c>
      <c r="AE20" s="27" t="s">
        <v>16</v>
      </c>
    </row>
    <row r="21" spans="1:31" ht="26.25" customHeight="1">
      <c r="A21" s="123"/>
      <c r="B21" s="5">
        <v>2</v>
      </c>
      <c r="C21" s="79"/>
      <c r="D21" s="80"/>
      <c r="E21" s="80"/>
      <c r="F21" s="80"/>
      <c r="G21" s="80"/>
      <c r="H21" s="81"/>
      <c r="I21" s="79" t="str">
        <f>PHONETIC(C21)</f>
        <v/>
      </c>
      <c r="J21" s="80"/>
      <c r="K21" s="80"/>
      <c r="L21" s="80"/>
      <c r="M21" s="80"/>
      <c r="N21" s="81"/>
      <c r="O21" s="69" t="str">
        <f>IF(C21="","",データテーブル!$H$1)</f>
        <v/>
      </c>
      <c r="P21" s="33"/>
      <c r="Q21" s="34"/>
      <c r="R21" s="61" t="str">
        <f t="shared" si="1"/>
        <v/>
      </c>
      <c r="S21" s="35"/>
      <c r="T21" s="36" t="s">
        <v>15</v>
      </c>
      <c r="U21" s="35"/>
      <c r="V21" s="36" t="s">
        <v>9</v>
      </c>
      <c r="W21" s="35"/>
      <c r="X21" s="37" t="s">
        <v>16</v>
      </c>
      <c r="Y21" s="35" t="str">
        <f t="shared" si="2"/>
        <v/>
      </c>
      <c r="Z21" s="35" t="str">
        <f t="shared" si="3"/>
        <v/>
      </c>
      <c r="AA21" s="36" t="s">
        <v>15</v>
      </c>
      <c r="AB21" s="35" t="str">
        <f t="shared" si="4"/>
        <v/>
      </c>
      <c r="AC21" s="36" t="s">
        <v>9</v>
      </c>
      <c r="AD21" s="35" t="str">
        <f t="shared" si="5"/>
        <v/>
      </c>
      <c r="AE21" s="37" t="s">
        <v>16</v>
      </c>
    </row>
    <row r="22" spans="1:31" ht="26.25" customHeight="1">
      <c r="A22" s="123"/>
      <c r="B22" s="4">
        <v>1</v>
      </c>
      <c r="C22" s="88"/>
      <c r="D22" s="89"/>
      <c r="E22" s="89"/>
      <c r="F22" s="89"/>
      <c r="G22" s="89"/>
      <c r="H22" s="90"/>
      <c r="I22" s="88" t="str">
        <f>PHONETIC(C22)</f>
        <v/>
      </c>
      <c r="J22" s="89"/>
      <c r="K22" s="89"/>
      <c r="L22" s="89"/>
      <c r="M22" s="89"/>
      <c r="N22" s="90"/>
      <c r="O22" s="67" t="str">
        <f>IF(C22="","",データテーブル!$H$1)</f>
        <v/>
      </c>
      <c r="P22" s="23"/>
      <c r="Q22" s="24"/>
      <c r="R22" s="60" t="str">
        <f t="shared" si="1"/>
        <v/>
      </c>
      <c r="S22" s="25"/>
      <c r="T22" s="26" t="s">
        <v>15</v>
      </c>
      <c r="U22" s="25"/>
      <c r="V22" s="26" t="s">
        <v>9</v>
      </c>
      <c r="W22" s="25"/>
      <c r="X22" s="27" t="s">
        <v>16</v>
      </c>
      <c r="Y22" s="25" t="str">
        <f t="shared" ref="Y22:Y23" si="7">IF(P22=2,"R",IF(P22=1,"R",""))</f>
        <v/>
      </c>
      <c r="Z22" s="25" t="str">
        <f t="shared" ref="Z22:Z23" si="8">IF(P22=2,2,IF(P22=1,3,""))</f>
        <v/>
      </c>
      <c r="AA22" s="26" t="s">
        <v>15</v>
      </c>
      <c r="AB22" s="25" t="str">
        <f t="shared" ref="AB22:AB23" si="9">IF(P22="","",4)</f>
        <v/>
      </c>
      <c r="AC22" s="26" t="s">
        <v>9</v>
      </c>
      <c r="AD22" s="25" t="str">
        <f t="shared" ref="AD22:AD23" si="10">IF(P22="","",10)</f>
        <v/>
      </c>
      <c r="AE22" s="27" t="s">
        <v>16</v>
      </c>
    </row>
    <row r="23" spans="1:31" ht="26.25" customHeight="1">
      <c r="A23" s="123"/>
      <c r="B23" s="5">
        <v>2</v>
      </c>
      <c r="C23" s="79"/>
      <c r="D23" s="80"/>
      <c r="E23" s="80"/>
      <c r="F23" s="80"/>
      <c r="G23" s="80"/>
      <c r="H23" s="81"/>
      <c r="I23" s="79" t="str">
        <f t="shared" ref="I23" si="11">PHONETIC(C23)</f>
        <v/>
      </c>
      <c r="J23" s="80"/>
      <c r="K23" s="80"/>
      <c r="L23" s="80"/>
      <c r="M23" s="80"/>
      <c r="N23" s="81"/>
      <c r="O23" s="69" t="str">
        <f>IF(C23="","",データテーブル!$H$1)</f>
        <v/>
      </c>
      <c r="P23" s="33"/>
      <c r="Q23" s="34"/>
      <c r="R23" s="61" t="str">
        <f t="shared" si="1"/>
        <v/>
      </c>
      <c r="S23" s="35"/>
      <c r="T23" s="36" t="s">
        <v>15</v>
      </c>
      <c r="U23" s="35"/>
      <c r="V23" s="36" t="s">
        <v>9</v>
      </c>
      <c r="W23" s="35"/>
      <c r="X23" s="37" t="s">
        <v>16</v>
      </c>
      <c r="Y23" s="35" t="str">
        <f t="shared" si="7"/>
        <v/>
      </c>
      <c r="Z23" s="35" t="str">
        <f t="shared" si="8"/>
        <v/>
      </c>
      <c r="AA23" s="36" t="s">
        <v>15</v>
      </c>
      <c r="AB23" s="35" t="str">
        <f t="shared" si="9"/>
        <v/>
      </c>
      <c r="AC23" s="36" t="s">
        <v>9</v>
      </c>
      <c r="AD23" s="35" t="str">
        <f t="shared" si="10"/>
        <v/>
      </c>
      <c r="AE23" s="37" t="s">
        <v>16</v>
      </c>
    </row>
    <row r="24" spans="1:31" ht="26.25" customHeight="1">
      <c r="A24" s="123"/>
      <c r="B24" s="4">
        <v>1</v>
      </c>
      <c r="C24" s="88"/>
      <c r="D24" s="89"/>
      <c r="E24" s="89"/>
      <c r="F24" s="89"/>
      <c r="G24" s="89"/>
      <c r="H24" s="90"/>
      <c r="I24" s="88" t="str">
        <f>PHONETIC(C24)</f>
        <v/>
      </c>
      <c r="J24" s="89"/>
      <c r="K24" s="89"/>
      <c r="L24" s="89"/>
      <c r="M24" s="89"/>
      <c r="N24" s="90"/>
      <c r="O24" s="67" t="str">
        <f>IF(C24="","",データテーブル!$H$1)</f>
        <v/>
      </c>
      <c r="P24" s="23"/>
      <c r="Q24" s="24"/>
      <c r="R24" s="60" t="str">
        <f t="shared" si="1"/>
        <v/>
      </c>
      <c r="S24" s="25"/>
      <c r="T24" s="26" t="s">
        <v>15</v>
      </c>
      <c r="U24" s="25"/>
      <c r="V24" s="26" t="s">
        <v>9</v>
      </c>
      <c r="W24" s="25"/>
      <c r="X24" s="27" t="s">
        <v>16</v>
      </c>
      <c r="Y24" s="25" t="str">
        <f t="shared" ref="Y24:Y25" si="12">IF(P24=2,"R",IF(P24=1,"R",""))</f>
        <v/>
      </c>
      <c r="Z24" s="25" t="str">
        <f t="shared" ref="Z24:Z25" si="13">IF(P24=2,2,IF(P24=1,3,""))</f>
        <v/>
      </c>
      <c r="AA24" s="26" t="s">
        <v>15</v>
      </c>
      <c r="AB24" s="25" t="str">
        <f t="shared" ref="AB24:AB25" si="14">IF(P24="","",4)</f>
        <v/>
      </c>
      <c r="AC24" s="26" t="s">
        <v>9</v>
      </c>
      <c r="AD24" s="25" t="str">
        <f t="shared" ref="AD24:AD25" si="15">IF(P24="","",10)</f>
        <v/>
      </c>
      <c r="AE24" s="27" t="s">
        <v>16</v>
      </c>
    </row>
    <row r="25" spans="1:31" ht="26.25" customHeight="1">
      <c r="A25" s="123"/>
      <c r="B25" s="5">
        <v>2</v>
      </c>
      <c r="C25" s="79"/>
      <c r="D25" s="80"/>
      <c r="E25" s="80"/>
      <c r="F25" s="80"/>
      <c r="G25" s="80"/>
      <c r="H25" s="81"/>
      <c r="I25" s="79" t="str">
        <f t="shared" ref="I25:I29" si="16">PHONETIC(C25)</f>
        <v/>
      </c>
      <c r="J25" s="80"/>
      <c r="K25" s="80"/>
      <c r="L25" s="80"/>
      <c r="M25" s="80"/>
      <c r="N25" s="81"/>
      <c r="O25" s="69" t="str">
        <f>IF(C25="","",データテーブル!$H$1)</f>
        <v/>
      </c>
      <c r="P25" s="33"/>
      <c r="Q25" s="34"/>
      <c r="R25" s="61" t="str">
        <f t="shared" si="1"/>
        <v/>
      </c>
      <c r="S25" s="35"/>
      <c r="T25" s="36" t="s">
        <v>15</v>
      </c>
      <c r="U25" s="35"/>
      <c r="V25" s="36" t="s">
        <v>9</v>
      </c>
      <c r="W25" s="35"/>
      <c r="X25" s="37" t="s">
        <v>16</v>
      </c>
      <c r="Y25" s="35" t="str">
        <f t="shared" si="12"/>
        <v/>
      </c>
      <c r="Z25" s="35" t="str">
        <f t="shared" si="13"/>
        <v/>
      </c>
      <c r="AA25" s="36" t="s">
        <v>15</v>
      </c>
      <c r="AB25" s="35" t="str">
        <f t="shared" si="14"/>
        <v/>
      </c>
      <c r="AC25" s="36" t="s">
        <v>9</v>
      </c>
      <c r="AD25" s="35" t="str">
        <f t="shared" si="15"/>
        <v/>
      </c>
      <c r="AE25" s="37" t="s">
        <v>16</v>
      </c>
    </row>
    <row r="26" spans="1:31" ht="26.25" customHeight="1">
      <c r="A26" s="123"/>
      <c r="B26" s="4">
        <v>1</v>
      </c>
      <c r="C26" s="88"/>
      <c r="D26" s="89"/>
      <c r="E26" s="89"/>
      <c r="F26" s="89"/>
      <c r="G26" s="89"/>
      <c r="H26" s="90"/>
      <c r="I26" s="88" t="str">
        <f t="shared" si="16"/>
        <v/>
      </c>
      <c r="J26" s="89"/>
      <c r="K26" s="89"/>
      <c r="L26" s="89"/>
      <c r="M26" s="89"/>
      <c r="N26" s="90"/>
      <c r="O26" s="67" t="str">
        <f>IF(C26="","",データテーブル!$H$1)</f>
        <v/>
      </c>
      <c r="P26" s="23"/>
      <c r="Q26" s="24"/>
      <c r="R26" s="60" t="str">
        <f t="shared" si="1"/>
        <v/>
      </c>
      <c r="S26" s="25"/>
      <c r="T26" s="26" t="s">
        <v>15</v>
      </c>
      <c r="U26" s="25"/>
      <c r="V26" s="26" t="s">
        <v>9</v>
      </c>
      <c r="W26" s="25"/>
      <c r="X26" s="27" t="s">
        <v>16</v>
      </c>
      <c r="Y26" s="25" t="str">
        <f t="shared" ref="Y26:Y27" si="17">IF(P26=2,"R",IF(P26=1,"R",""))</f>
        <v/>
      </c>
      <c r="Z26" s="25" t="str">
        <f t="shared" ref="Z26:Z27" si="18">IF(P26=2,2,IF(P26=1,3,""))</f>
        <v/>
      </c>
      <c r="AA26" s="26" t="s">
        <v>15</v>
      </c>
      <c r="AB26" s="25" t="str">
        <f t="shared" ref="AB26:AB27" si="19">IF(P26="","",4)</f>
        <v/>
      </c>
      <c r="AC26" s="26" t="s">
        <v>9</v>
      </c>
      <c r="AD26" s="25" t="str">
        <f t="shared" ref="AD26:AD27" si="20">IF(P26="","",10)</f>
        <v/>
      </c>
      <c r="AE26" s="27" t="s">
        <v>16</v>
      </c>
    </row>
    <row r="27" spans="1:31" ht="26.25" customHeight="1">
      <c r="A27" s="123"/>
      <c r="B27" s="5">
        <v>2</v>
      </c>
      <c r="C27" s="79"/>
      <c r="D27" s="80"/>
      <c r="E27" s="80"/>
      <c r="F27" s="80"/>
      <c r="G27" s="80"/>
      <c r="H27" s="81"/>
      <c r="I27" s="79" t="str">
        <f t="shared" si="16"/>
        <v/>
      </c>
      <c r="J27" s="80"/>
      <c r="K27" s="80"/>
      <c r="L27" s="80"/>
      <c r="M27" s="80"/>
      <c r="N27" s="81"/>
      <c r="O27" s="69" t="str">
        <f>IF(C27="","",データテーブル!$H$1)</f>
        <v/>
      </c>
      <c r="P27" s="33"/>
      <c r="Q27" s="34"/>
      <c r="R27" s="61" t="str">
        <f t="shared" si="1"/>
        <v/>
      </c>
      <c r="S27" s="35"/>
      <c r="T27" s="36" t="s">
        <v>15</v>
      </c>
      <c r="U27" s="35"/>
      <c r="V27" s="36" t="s">
        <v>9</v>
      </c>
      <c r="W27" s="35"/>
      <c r="X27" s="37" t="s">
        <v>16</v>
      </c>
      <c r="Y27" s="35" t="str">
        <f t="shared" si="17"/>
        <v/>
      </c>
      <c r="Z27" s="35" t="str">
        <f t="shared" si="18"/>
        <v/>
      </c>
      <c r="AA27" s="36" t="s">
        <v>15</v>
      </c>
      <c r="AB27" s="35" t="str">
        <f t="shared" si="19"/>
        <v/>
      </c>
      <c r="AC27" s="36" t="s">
        <v>9</v>
      </c>
      <c r="AD27" s="35" t="str">
        <f t="shared" si="20"/>
        <v/>
      </c>
      <c r="AE27" s="37" t="s">
        <v>16</v>
      </c>
    </row>
    <row r="28" spans="1:31" ht="26.25" customHeight="1">
      <c r="A28" s="123"/>
      <c r="B28" s="4">
        <v>1</v>
      </c>
      <c r="C28" s="88"/>
      <c r="D28" s="89"/>
      <c r="E28" s="89"/>
      <c r="F28" s="89"/>
      <c r="G28" s="89"/>
      <c r="H28" s="90"/>
      <c r="I28" s="88" t="str">
        <f t="shared" si="16"/>
        <v/>
      </c>
      <c r="J28" s="89"/>
      <c r="K28" s="89"/>
      <c r="L28" s="89"/>
      <c r="M28" s="89"/>
      <c r="N28" s="90"/>
      <c r="O28" s="67" t="str">
        <f>IF(C28="","",データテーブル!$H$1)</f>
        <v/>
      </c>
      <c r="P28" s="23"/>
      <c r="Q28" s="24"/>
      <c r="R28" s="60" t="str">
        <f t="shared" si="1"/>
        <v/>
      </c>
      <c r="S28" s="25"/>
      <c r="T28" s="26" t="s">
        <v>15</v>
      </c>
      <c r="U28" s="25"/>
      <c r="V28" s="26" t="s">
        <v>9</v>
      </c>
      <c r="W28" s="25"/>
      <c r="X28" s="27" t="s">
        <v>16</v>
      </c>
      <c r="Y28" s="25" t="str">
        <f t="shared" ref="Y28:Y37" si="21">IF(P28=2,"R",IF(P28=1,"R",""))</f>
        <v/>
      </c>
      <c r="Z28" s="25" t="str">
        <f t="shared" ref="Z28:Z37" si="22">IF(P28=2,2,IF(P28=1,3,""))</f>
        <v/>
      </c>
      <c r="AA28" s="26" t="s">
        <v>15</v>
      </c>
      <c r="AB28" s="25" t="str">
        <f t="shared" ref="AB28:AB37" si="23">IF(P28="","",4)</f>
        <v/>
      </c>
      <c r="AC28" s="26" t="s">
        <v>9</v>
      </c>
      <c r="AD28" s="25" t="str">
        <f t="shared" ref="AD28:AD37" si="24">IF(P28="","",10)</f>
        <v/>
      </c>
      <c r="AE28" s="27" t="s">
        <v>16</v>
      </c>
    </row>
    <row r="29" spans="1:31" ht="26.25" customHeight="1">
      <c r="A29" s="124"/>
      <c r="B29" s="5">
        <v>2</v>
      </c>
      <c r="C29" s="79"/>
      <c r="D29" s="80"/>
      <c r="E29" s="80"/>
      <c r="F29" s="80"/>
      <c r="G29" s="80"/>
      <c r="H29" s="81"/>
      <c r="I29" s="79" t="str">
        <f t="shared" si="16"/>
        <v/>
      </c>
      <c r="J29" s="80"/>
      <c r="K29" s="80"/>
      <c r="L29" s="80"/>
      <c r="M29" s="80"/>
      <c r="N29" s="81"/>
      <c r="O29" s="69" t="str">
        <f>IF(C29="","",データテーブル!$H$1)</f>
        <v/>
      </c>
      <c r="P29" s="33"/>
      <c r="Q29" s="34"/>
      <c r="R29" s="61" t="str">
        <f t="shared" si="1"/>
        <v/>
      </c>
      <c r="S29" s="35"/>
      <c r="T29" s="36" t="s">
        <v>15</v>
      </c>
      <c r="U29" s="35"/>
      <c r="V29" s="36" t="s">
        <v>9</v>
      </c>
      <c r="W29" s="35"/>
      <c r="X29" s="37" t="s">
        <v>16</v>
      </c>
      <c r="Y29" s="35" t="str">
        <f t="shared" si="21"/>
        <v/>
      </c>
      <c r="Z29" s="35" t="str">
        <f t="shared" si="22"/>
        <v/>
      </c>
      <c r="AA29" s="36" t="s">
        <v>15</v>
      </c>
      <c r="AB29" s="35" t="str">
        <f t="shared" si="23"/>
        <v/>
      </c>
      <c r="AC29" s="36" t="s">
        <v>9</v>
      </c>
      <c r="AD29" s="35" t="str">
        <f t="shared" si="24"/>
        <v/>
      </c>
      <c r="AE29" s="37" t="s">
        <v>16</v>
      </c>
    </row>
    <row r="30" spans="1:31" ht="26.25" customHeight="1">
      <c r="A30" s="122" t="s">
        <v>17</v>
      </c>
      <c r="B30" s="4">
        <v>1</v>
      </c>
      <c r="C30" s="88"/>
      <c r="D30" s="89"/>
      <c r="E30" s="89"/>
      <c r="F30" s="89"/>
      <c r="G30" s="89"/>
      <c r="H30" s="90"/>
      <c r="I30" s="88" t="str">
        <f t="shared" si="6"/>
        <v/>
      </c>
      <c r="J30" s="89"/>
      <c r="K30" s="89"/>
      <c r="L30" s="89"/>
      <c r="M30" s="89"/>
      <c r="N30" s="90"/>
      <c r="O30" s="67" t="str">
        <f>IF(C30="","",データテーブル!$H$1)</f>
        <v/>
      </c>
      <c r="P30" s="23"/>
      <c r="Q30" s="24"/>
      <c r="R30" s="60" t="str">
        <f t="shared" si="1"/>
        <v/>
      </c>
      <c r="S30" s="25"/>
      <c r="T30" s="26" t="s">
        <v>15</v>
      </c>
      <c r="U30" s="25"/>
      <c r="V30" s="26" t="s">
        <v>9</v>
      </c>
      <c r="W30" s="25"/>
      <c r="X30" s="27" t="s">
        <v>16</v>
      </c>
      <c r="Y30" s="25" t="str">
        <f t="shared" si="21"/>
        <v/>
      </c>
      <c r="Z30" s="25" t="str">
        <f t="shared" si="22"/>
        <v/>
      </c>
      <c r="AA30" s="26" t="s">
        <v>15</v>
      </c>
      <c r="AB30" s="25" t="str">
        <f t="shared" si="23"/>
        <v/>
      </c>
      <c r="AC30" s="26" t="s">
        <v>9</v>
      </c>
      <c r="AD30" s="25" t="str">
        <f t="shared" si="24"/>
        <v/>
      </c>
      <c r="AE30" s="27" t="s">
        <v>16</v>
      </c>
    </row>
    <row r="31" spans="1:31" ht="26.25" customHeight="1">
      <c r="A31" s="123"/>
      <c r="B31" s="5">
        <v>2</v>
      </c>
      <c r="C31" s="79"/>
      <c r="D31" s="80"/>
      <c r="E31" s="80"/>
      <c r="F31" s="80"/>
      <c r="G31" s="80"/>
      <c r="H31" s="81"/>
      <c r="I31" s="79" t="str">
        <f t="shared" si="6"/>
        <v/>
      </c>
      <c r="J31" s="80"/>
      <c r="K31" s="80"/>
      <c r="L31" s="80"/>
      <c r="M31" s="80"/>
      <c r="N31" s="81"/>
      <c r="O31" s="69" t="str">
        <f>IF(C31="","",データテーブル!$H$1)</f>
        <v/>
      </c>
      <c r="P31" s="33"/>
      <c r="Q31" s="34"/>
      <c r="R31" s="61" t="str">
        <f t="shared" si="1"/>
        <v/>
      </c>
      <c r="S31" s="35"/>
      <c r="T31" s="36" t="s">
        <v>15</v>
      </c>
      <c r="U31" s="35"/>
      <c r="V31" s="36" t="s">
        <v>9</v>
      </c>
      <c r="W31" s="35"/>
      <c r="X31" s="37" t="s">
        <v>16</v>
      </c>
      <c r="Y31" s="35" t="str">
        <f t="shared" si="21"/>
        <v/>
      </c>
      <c r="Z31" s="35" t="str">
        <f t="shared" si="22"/>
        <v/>
      </c>
      <c r="AA31" s="36" t="s">
        <v>15</v>
      </c>
      <c r="AB31" s="35" t="str">
        <f t="shared" si="23"/>
        <v/>
      </c>
      <c r="AC31" s="36" t="s">
        <v>9</v>
      </c>
      <c r="AD31" s="35" t="str">
        <f t="shared" si="24"/>
        <v/>
      </c>
      <c r="AE31" s="37" t="s">
        <v>16</v>
      </c>
    </row>
    <row r="32" spans="1:31" ht="26.25" customHeight="1">
      <c r="A32" s="123"/>
      <c r="B32" s="4">
        <v>1</v>
      </c>
      <c r="C32" s="88"/>
      <c r="D32" s="89"/>
      <c r="E32" s="89"/>
      <c r="F32" s="89"/>
      <c r="G32" s="89"/>
      <c r="H32" s="90"/>
      <c r="I32" s="88" t="str">
        <f t="shared" si="6"/>
        <v/>
      </c>
      <c r="J32" s="89"/>
      <c r="K32" s="89"/>
      <c r="L32" s="89"/>
      <c r="M32" s="89"/>
      <c r="N32" s="90"/>
      <c r="O32" s="67" t="str">
        <f>IF(C32="","",データテーブル!$H$1)</f>
        <v/>
      </c>
      <c r="P32" s="23"/>
      <c r="Q32" s="24"/>
      <c r="R32" s="60" t="str">
        <f t="shared" si="1"/>
        <v/>
      </c>
      <c r="S32" s="25"/>
      <c r="T32" s="26" t="s">
        <v>15</v>
      </c>
      <c r="U32" s="25"/>
      <c r="V32" s="26" t="s">
        <v>9</v>
      </c>
      <c r="W32" s="25"/>
      <c r="X32" s="27" t="s">
        <v>16</v>
      </c>
      <c r="Y32" s="25" t="str">
        <f t="shared" si="21"/>
        <v/>
      </c>
      <c r="Z32" s="25" t="str">
        <f t="shared" si="22"/>
        <v/>
      </c>
      <c r="AA32" s="26" t="s">
        <v>15</v>
      </c>
      <c r="AB32" s="25" t="str">
        <f t="shared" si="23"/>
        <v/>
      </c>
      <c r="AC32" s="26" t="s">
        <v>9</v>
      </c>
      <c r="AD32" s="25" t="str">
        <f t="shared" si="24"/>
        <v/>
      </c>
      <c r="AE32" s="27" t="s">
        <v>16</v>
      </c>
    </row>
    <row r="33" spans="1:32" ht="26.25" customHeight="1">
      <c r="A33" s="123"/>
      <c r="B33" s="5">
        <v>2</v>
      </c>
      <c r="C33" s="79"/>
      <c r="D33" s="80"/>
      <c r="E33" s="80"/>
      <c r="F33" s="80"/>
      <c r="G33" s="80"/>
      <c r="H33" s="81"/>
      <c r="I33" s="79" t="str">
        <f t="shared" si="6"/>
        <v/>
      </c>
      <c r="J33" s="80"/>
      <c r="K33" s="80"/>
      <c r="L33" s="80"/>
      <c r="M33" s="80"/>
      <c r="N33" s="81"/>
      <c r="O33" s="69" t="str">
        <f>IF(C33="","",データテーブル!$H$1)</f>
        <v/>
      </c>
      <c r="P33" s="33"/>
      <c r="Q33" s="34"/>
      <c r="R33" s="61" t="str">
        <f t="shared" si="1"/>
        <v/>
      </c>
      <c r="S33" s="35"/>
      <c r="T33" s="36" t="s">
        <v>15</v>
      </c>
      <c r="U33" s="35"/>
      <c r="V33" s="36" t="s">
        <v>9</v>
      </c>
      <c r="W33" s="35"/>
      <c r="X33" s="37" t="s">
        <v>16</v>
      </c>
      <c r="Y33" s="35" t="str">
        <f t="shared" si="21"/>
        <v/>
      </c>
      <c r="Z33" s="35" t="str">
        <f t="shared" si="22"/>
        <v/>
      </c>
      <c r="AA33" s="36" t="s">
        <v>15</v>
      </c>
      <c r="AB33" s="35" t="str">
        <f t="shared" si="23"/>
        <v/>
      </c>
      <c r="AC33" s="36" t="s">
        <v>9</v>
      </c>
      <c r="AD33" s="35" t="str">
        <f t="shared" si="24"/>
        <v/>
      </c>
      <c r="AE33" s="37" t="s">
        <v>16</v>
      </c>
    </row>
    <row r="34" spans="1:32" ht="26.25" customHeight="1">
      <c r="A34" s="123"/>
      <c r="B34" s="4">
        <v>1</v>
      </c>
      <c r="C34" s="88"/>
      <c r="D34" s="89"/>
      <c r="E34" s="89"/>
      <c r="F34" s="89"/>
      <c r="G34" s="89"/>
      <c r="H34" s="90"/>
      <c r="I34" s="88" t="str">
        <f t="shared" si="6"/>
        <v/>
      </c>
      <c r="J34" s="89"/>
      <c r="K34" s="89"/>
      <c r="L34" s="89"/>
      <c r="M34" s="89"/>
      <c r="N34" s="90"/>
      <c r="O34" s="67" t="str">
        <f>IF(C34="","",データテーブル!$H$1)</f>
        <v/>
      </c>
      <c r="P34" s="23"/>
      <c r="Q34" s="24"/>
      <c r="R34" s="60" t="str">
        <f t="shared" si="1"/>
        <v/>
      </c>
      <c r="S34" s="25"/>
      <c r="T34" s="26" t="s">
        <v>15</v>
      </c>
      <c r="U34" s="25"/>
      <c r="V34" s="26" t="s">
        <v>9</v>
      </c>
      <c r="W34" s="25"/>
      <c r="X34" s="27" t="s">
        <v>16</v>
      </c>
      <c r="Y34" s="25" t="str">
        <f t="shared" si="21"/>
        <v/>
      </c>
      <c r="Z34" s="25" t="str">
        <f t="shared" si="22"/>
        <v/>
      </c>
      <c r="AA34" s="26" t="s">
        <v>15</v>
      </c>
      <c r="AB34" s="25" t="str">
        <f t="shared" si="23"/>
        <v/>
      </c>
      <c r="AC34" s="26" t="s">
        <v>9</v>
      </c>
      <c r="AD34" s="25" t="str">
        <f t="shared" si="24"/>
        <v/>
      </c>
      <c r="AE34" s="27" t="s">
        <v>16</v>
      </c>
    </row>
    <row r="35" spans="1:32" ht="26.25" customHeight="1">
      <c r="A35" s="123"/>
      <c r="B35" s="5">
        <v>2</v>
      </c>
      <c r="C35" s="79"/>
      <c r="D35" s="80"/>
      <c r="E35" s="80"/>
      <c r="F35" s="80"/>
      <c r="G35" s="80"/>
      <c r="H35" s="81"/>
      <c r="I35" s="79" t="str">
        <f t="shared" si="6"/>
        <v/>
      </c>
      <c r="J35" s="80"/>
      <c r="K35" s="80"/>
      <c r="L35" s="80"/>
      <c r="M35" s="80"/>
      <c r="N35" s="81"/>
      <c r="O35" s="69" t="str">
        <f>IF(C35="","",データテーブル!$H$1)</f>
        <v/>
      </c>
      <c r="P35" s="33"/>
      <c r="Q35" s="34"/>
      <c r="R35" s="61" t="str">
        <f t="shared" si="1"/>
        <v/>
      </c>
      <c r="S35" s="35"/>
      <c r="T35" s="36" t="s">
        <v>15</v>
      </c>
      <c r="U35" s="35"/>
      <c r="V35" s="36" t="s">
        <v>9</v>
      </c>
      <c r="W35" s="35"/>
      <c r="X35" s="37" t="s">
        <v>16</v>
      </c>
      <c r="Y35" s="35" t="str">
        <f t="shared" si="21"/>
        <v/>
      </c>
      <c r="Z35" s="35" t="str">
        <f t="shared" si="22"/>
        <v/>
      </c>
      <c r="AA35" s="36" t="s">
        <v>15</v>
      </c>
      <c r="AB35" s="35" t="str">
        <f t="shared" si="23"/>
        <v/>
      </c>
      <c r="AC35" s="36" t="s">
        <v>9</v>
      </c>
      <c r="AD35" s="35" t="str">
        <f t="shared" si="24"/>
        <v/>
      </c>
      <c r="AE35" s="37" t="s">
        <v>16</v>
      </c>
    </row>
    <row r="36" spans="1:32" ht="26.25" customHeight="1">
      <c r="A36" s="123"/>
      <c r="B36" s="4">
        <v>1</v>
      </c>
      <c r="C36" s="88"/>
      <c r="D36" s="89"/>
      <c r="E36" s="89"/>
      <c r="F36" s="89"/>
      <c r="G36" s="89"/>
      <c r="H36" s="90"/>
      <c r="I36" s="88" t="str">
        <f t="shared" si="6"/>
        <v/>
      </c>
      <c r="J36" s="89"/>
      <c r="K36" s="89"/>
      <c r="L36" s="89"/>
      <c r="M36" s="89"/>
      <c r="N36" s="90"/>
      <c r="O36" s="67" t="str">
        <f>IF(C36="","",データテーブル!$H$1)</f>
        <v/>
      </c>
      <c r="P36" s="23"/>
      <c r="Q36" s="24"/>
      <c r="R36" s="60" t="str">
        <f t="shared" si="1"/>
        <v/>
      </c>
      <c r="S36" s="25"/>
      <c r="T36" s="26" t="s">
        <v>15</v>
      </c>
      <c r="U36" s="25"/>
      <c r="V36" s="26" t="s">
        <v>9</v>
      </c>
      <c r="W36" s="25"/>
      <c r="X36" s="27" t="s">
        <v>16</v>
      </c>
      <c r="Y36" s="25" t="str">
        <f t="shared" si="21"/>
        <v/>
      </c>
      <c r="Z36" s="25" t="str">
        <f t="shared" si="22"/>
        <v/>
      </c>
      <c r="AA36" s="26" t="s">
        <v>15</v>
      </c>
      <c r="AB36" s="25" t="str">
        <f t="shared" si="23"/>
        <v/>
      </c>
      <c r="AC36" s="26" t="s">
        <v>9</v>
      </c>
      <c r="AD36" s="25" t="str">
        <f t="shared" si="24"/>
        <v/>
      </c>
      <c r="AE36" s="27" t="s">
        <v>16</v>
      </c>
    </row>
    <row r="37" spans="1:32" ht="26.25" customHeight="1">
      <c r="A37" s="123"/>
      <c r="B37" s="5">
        <v>2</v>
      </c>
      <c r="C37" s="79"/>
      <c r="D37" s="80"/>
      <c r="E37" s="80"/>
      <c r="F37" s="80"/>
      <c r="G37" s="80"/>
      <c r="H37" s="81"/>
      <c r="I37" s="79" t="str">
        <f t="shared" si="6"/>
        <v/>
      </c>
      <c r="J37" s="80"/>
      <c r="K37" s="80"/>
      <c r="L37" s="80"/>
      <c r="M37" s="80"/>
      <c r="N37" s="81"/>
      <c r="O37" s="69" t="str">
        <f>IF(C37="","",データテーブル!$H$1)</f>
        <v/>
      </c>
      <c r="P37" s="33"/>
      <c r="Q37" s="34"/>
      <c r="R37" s="61" t="str">
        <f t="shared" si="1"/>
        <v/>
      </c>
      <c r="S37" s="35"/>
      <c r="T37" s="36" t="s">
        <v>15</v>
      </c>
      <c r="U37" s="35"/>
      <c r="V37" s="36" t="s">
        <v>9</v>
      </c>
      <c r="W37" s="35"/>
      <c r="X37" s="37" t="s">
        <v>16</v>
      </c>
      <c r="Y37" s="35" t="str">
        <f t="shared" si="21"/>
        <v/>
      </c>
      <c r="Z37" s="35" t="str">
        <f t="shared" si="22"/>
        <v/>
      </c>
      <c r="AA37" s="36" t="s">
        <v>15</v>
      </c>
      <c r="AB37" s="35" t="str">
        <f t="shared" si="23"/>
        <v/>
      </c>
      <c r="AC37" s="36" t="s">
        <v>9</v>
      </c>
      <c r="AD37" s="35" t="str">
        <f t="shared" si="24"/>
        <v/>
      </c>
      <c r="AE37" s="37" t="s">
        <v>16</v>
      </c>
    </row>
    <row r="38" spans="1:32" ht="26.25" customHeight="1">
      <c r="A38" s="123"/>
      <c r="B38" s="4">
        <v>1</v>
      </c>
      <c r="C38" s="88"/>
      <c r="D38" s="89"/>
      <c r="E38" s="89"/>
      <c r="F38" s="89"/>
      <c r="G38" s="89"/>
      <c r="H38" s="90"/>
      <c r="I38" s="88" t="str">
        <f t="shared" si="6"/>
        <v/>
      </c>
      <c r="J38" s="89"/>
      <c r="K38" s="89"/>
      <c r="L38" s="89"/>
      <c r="M38" s="89"/>
      <c r="N38" s="90"/>
      <c r="O38" s="67" t="str">
        <f>IF(C38="","",データテーブル!$H$1)</f>
        <v/>
      </c>
      <c r="P38" s="23"/>
      <c r="Q38" s="24"/>
      <c r="R38" s="60" t="str">
        <f t="shared" si="1"/>
        <v/>
      </c>
      <c r="S38" s="25"/>
      <c r="T38" s="26" t="s">
        <v>15</v>
      </c>
      <c r="U38" s="25"/>
      <c r="V38" s="26" t="s">
        <v>9</v>
      </c>
      <c r="W38" s="25"/>
      <c r="X38" s="27" t="s">
        <v>16</v>
      </c>
      <c r="Y38" s="25" t="str">
        <f t="shared" ref="Y38:Y39" si="25">IF(P38=2,"R",IF(P38=1,"R",""))</f>
        <v/>
      </c>
      <c r="Z38" s="25" t="str">
        <f t="shared" ref="Z38:Z39" si="26">IF(P38=2,2,IF(P38=1,3,""))</f>
        <v/>
      </c>
      <c r="AA38" s="26" t="s">
        <v>15</v>
      </c>
      <c r="AB38" s="25" t="str">
        <f t="shared" ref="AB38:AB39" si="27">IF(P38="","",4)</f>
        <v/>
      </c>
      <c r="AC38" s="26" t="s">
        <v>9</v>
      </c>
      <c r="AD38" s="25" t="str">
        <f t="shared" ref="AD38:AD39" si="28">IF(P38="","",10)</f>
        <v/>
      </c>
      <c r="AE38" s="27" t="s">
        <v>16</v>
      </c>
    </row>
    <row r="39" spans="1:32" ht="26.25" customHeight="1">
      <c r="A39" s="124"/>
      <c r="B39" s="5">
        <v>2</v>
      </c>
      <c r="C39" s="79"/>
      <c r="D39" s="80"/>
      <c r="E39" s="80"/>
      <c r="F39" s="80"/>
      <c r="G39" s="80"/>
      <c r="H39" s="81"/>
      <c r="I39" s="79" t="str">
        <f t="shared" si="6"/>
        <v/>
      </c>
      <c r="J39" s="80"/>
      <c r="K39" s="80"/>
      <c r="L39" s="80"/>
      <c r="M39" s="80"/>
      <c r="N39" s="81"/>
      <c r="O39" s="69" t="str">
        <f>IF(C39="","",データテーブル!$H$1)</f>
        <v/>
      </c>
      <c r="P39" s="33"/>
      <c r="Q39" s="34"/>
      <c r="R39" s="61" t="str">
        <f t="shared" si="1"/>
        <v/>
      </c>
      <c r="S39" s="35"/>
      <c r="T39" s="36" t="s">
        <v>15</v>
      </c>
      <c r="U39" s="35"/>
      <c r="V39" s="36" t="s">
        <v>9</v>
      </c>
      <c r="W39" s="35"/>
      <c r="X39" s="37" t="s">
        <v>16</v>
      </c>
      <c r="Y39" s="35" t="str">
        <f t="shared" si="25"/>
        <v/>
      </c>
      <c r="Z39" s="35" t="str">
        <f t="shared" si="26"/>
        <v/>
      </c>
      <c r="AA39" s="36" t="s">
        <v>15</v>
      </c>
      <c r="AB39" s="35" t="str">
        <f t="shared" si="27"/>
        <v/>
      </c>
      <c r="AC39" s="36" t="s">
        <v>9</v>
      </c>
      <c r="AD39" s="35" t="str">
        <f t="shared" si="28"/>
        <v/>
      </c>
      <c r="AE39" s="37" t="s">
        <v>16</v>
      </c>
      <c r="AF39" s="12" t="s">
        <v>58</v>
      </c>
    </row>
    <row r="40" spans="1:32" ht="26.25" customHeight="1">
      <c r="A40" s="120" t="s">
        <v>18</v>
      </c>
      <c r="B40" s="4">
        <v>1</v>
      </c>
      <c r="C40" s="88"/>
      <c r="D40" s="89"/>
      <c r="E40" s="89"/>
      <c r="F40" s="89"/>
      <c r="G40" s="89"/>
      <c r="H40" s="90"/>
      <c r="I40" s="88" t="str">
        <f t="shared" si="6"/>
        <v/>
      </c>
      <c r="J40" s="89"/>
      <c r="K40" s="89"/>
      <c r="L40" s="89"/>
      <c r="M40" s="89"/>
      <c r="N40" s="90"/>
      <c r="O40" s="67" t="str">
        <f>IF(C40="","",データテーブル!$H$1)</f>
        <v/>
      </c>
      <c r="P40" s="23"/>
      <c r="Q40" s="24"/>
      <c r="R40" s="60" t="str">
        <f t="shared" si="1"/>
        <v/>
      </c>
      <c r="S40" s="25"/>
      <c r="T40" s="26" t="s">
        <v>15</v>
      </c>
      <c r="U40" s="25"/>
      <c r="V40" s="26" t="s">
        <v>9</v>
      </c>
      <c r="W40" s="25"/>
      <c r="X40" s="27" t="s">
        <v>16</v>
      </c>
      <c r="Y40" s="25" t="str">
        <f t="shared" si="2"/>
        <v/>
      </c>
      <c r="Z40" s="25" t="str">
        <f t="shared" si="3"/>
        <v/>
      </c>
      <c r="AA40" s="26" t="s">
        <v>15</v>
      </c>
      <c r="AB40" s="25" t="str">
        <f t="shared" si="4"/>
        <v/>
      </c>
      <c r="AC40" s="26" t="s">
        <v>9</v>
      </c>
      <c r="AD40" s="25" t="str">
        <f t="shared" si="5"/>
        <v/>
      </c>
      <c r="AE40" s="27" t="s">
        <v>16</v>
      </c>
      <c r="AF40" s="47"/>
    </row>
    <row r="41" spans="1:32" ht="26.25" customHeight="1">
      <c r="A41" s="120"/>
      <c r="B41" s="6">
        <v>2</v>
      </c>
      <c r="C41" s="85"/>
      <c r="D41" s="86"/>
      <c r="E41" s="86"/>
      <c r="F41" s="86"/>
      <c r="G41" s="86"/>
      <c r="H41" s="87"/>
      <c r="I41" s="85" t="str">
        <f t="shared" si="6"/>
        <v/>
      </c>
      <c r="J41" s="86"/>
      <c r="K41" s="86"/>
      <c r="L41" s="86"/>
      <c r="M41" s="86"/>
      <c r="N41" s="87"/>
      <c r="O41" s="68" t="str">
        <f>IF(C41="","",データテーブル!$H$1)</f>
        <v/>
      </c>
      <c r="P41" s="28"/>
      <c r="Q41" s="29"/>
      <c r="R41" s="62" t="str">
        <f t="shared" si="1"/>
        <v/>
      </c>
      <c r="S41" s="30"/>
      <c r="T41" s="31" t="s">
        <v>15</v>
      </c>
      <c r="U41" s="30"/>
      <c r="V41" s="31" t="s">
        <v>9</v>
      </c>
      <c r="W41" s="30"/>
      <c r="X41" s="32" t="s">
        <v>16</v>
      </c>
      <c r="Y41" s="30" t="str">
        <f t="shared" si="2"/>
        <v/>
      </c>
      <c r="Z41" s="30" t="str">
        <f t="shared" si="3"/>
        <v/>
      </c>
      <c r="AA41" s="31" t="s">
        <v>15</v>
      </c>
      <c r="AB41" s="30" t="str">
        <f t="shared" si="4"/>
        <v/>
      </c>
      <c r="AC41" s="31" t="s">
        <v>9</v>
      </c>
      <c r="AD41" s="30" t="str">
        <f t="shared" si="5"/>
        <v/>
      </c>
      <c r="AE41" s="32" t="s">
        <v>16</v>
      </c>
      <c r="AF41" s="48"/>
    </row>
    <row r="42" spans="1:32" ht="26.25" customHeight="1">
      <c r="A42" s="120"/>
      <c r="B42" s="6">
        <v>3</v>
      </c>
      <c r="C42" s="85"/>
      <c r="D42" s="86"/>
      <c r="E42" s="86"/>
      <c r="F42" s="86"/>
      <c r="G42" s="86"/>
      <c r="H42" s="87"/>
      <c r="I42" s="85" t="str">
        <f t="shared" si="6"/>
        <v/>
      </c>
      <c r="J42" s="86"/>
      <c r="K42" s="86"/>
      <c r="L42" s="86"/>
      <c r="M42" s="86"/>
      <c r="N42" s="87"/>
      <c r="O42" s="68" t="str">
        <f>IF(C42="","",データテーブル!$H$1)</f>
        <v/>
      </c>
      <c r="P42" s="28"/>
      <c r="Q42" s="29"/>
      <c r="R42" s="62" t="str">
        <f t="shared" si="1"/>
        <v/>
      </c>
      <c r="S42" s="30"/>
      <c r="T42" s="31" t="s">
        <v>15</v>
      </c>
      <c r="U42" s="30"/>
      <c r="V42" s="31" t="s">
        <v>9</v>
      </c>
      <c r="W42" s="30"/>
      <c r="X42" s="32" t="s">
        <v>16</v>
      </c>
      <c r="Y42" s="30" t="str">
        <f t="shared" si="2"/>
        <v/>
      </c>
      <c r="Z42" s="30" t="str">
        <f t="shared" si="3"/>
        <v/>
      </c>
      <c r="AA42" s="31" t="s">
        <v>15</v>
      </c>
      <c r="AB42" s="30" t="str">
        <f t="shared" si="4"/>
        <v/>
      </c>
      <c r="AC42" s="31" t="s">
        <v>9</v>
      </c>
      <c r="AD42" s="30" t="str">
        <f t="shared" si="5"/>
        <v/>
      </c>
      <c r="AE42" s="32" t="s">
        <v>16</v>
      </c>
      <c r="AF42" s="48"/>
    </row>
    <row r="43" spans="1:32" ht="26.25" customHeight="1">
      <c r="A43" s="120"/>
      <c r="B43" s="6">
        <v>4</v>
      </c>
      <c r="C43" s="85"/>
      <c r="D43" s="86"/>
      <c r="E43" s="86"/>
      <c r="F43" s="86"/>
      <c r="G43" s="86"/>
      <c r="H43" s="87"/>
      <c r="I43" s="85" t="str">
        <f t="shared" si="6"/>
        <v/>
      </c>
      <c r="J43" s="86"/>
      <c r="K43" s="86"/>
      <c r="L43" s="86"/>
      <c r="M43" s="86"/>
      <c r="N43" s="87"/>
      <c r="O43" s="68" t="str">
        <f>IF(C43="","",データテーブル!$H$1)</f>
        <v/>
      </c>
      <c r="P43" s="28"/>
      <c r="Q43" s="29"/>
      <c r="R43" s="62" t="str">
        <f t="shared" si="1"/>
        <v/>
      </c>
      <c r="S43" s="30"/>
      <c r="T43" s="31" t="s">
        <v>15</v>
      </c>
      <c r="U43" s="30"/>
      <c r="V43" s="31" t="s">
        <v>9</v>
      </c>
      <c r="W43" s="30"/>
      <c r="X43" s="32" t="s">
        <v>16</v>
      </c>
      <c r="Y43" s="30" t="str">
        <f t="shared" si="2"/>
        <v/>
      </c>
      <c r="Z43" s="30" t="str">
        <f t="shared" si="3"/>
        <v/>
      </c>
      <c r="AA43" s="31" t="s">
        <v>15</v>
      </c>
      <c r="AB43" s="30" t="str">
        <f t="shared" si="4"/>
        <v/>
      </c>
      <c r="AC43" s="31" t="s">
        <v>9</v>
      </c>
      <c r="AD43" s="30" t="str">
        <f t="shared" si="5"/>
        <v/>
      </c>
      <c r="AE43" s="32" t="s">
        <v>16</v>
      </c>
      <c r="AF43" s="48"/>
    </row>
    <row r="44" spans="1:32" ht="26.25" customHeight="1">
      <c r="A44" s="120"/>
      <c r="B44" s="6">
        <v>5</v>
      </c>
      <c r="C44" s="85"/>
      <c r="D44" s="86"/>
      <c r="E44" s="86"/>
      <c r="F44" s="86"/>
      <c r="G44" s="86"/>
      <c r="H44" s="87"/>
      <c r="I44" s="85" t="str">
        <f t="shared" si="6"/>
        <v/>
      </c>
      <c r="J44" s="86"/>
      <c r="K44" s="86"/>
      <c r="L44" s="86"/>
      <c r="M44" s="86"/>
      <c r="N44" s="87"/>
      <c r="O44" s="68" t="str">
        <f>IF(C44="","",データテーブル!$H$1)</f>
        <v/>
      </c>
      <c r="P44" s="28"/>
      <c r="Q44" s="29"/>
      <c r="R44" s="62" t="str">
        <f t="shared" si="1"/>
        <v/>
      </c>
      <c r="S44" s="30"/>
      <c r="T44" s="31" t="s">
        <v>15</v>
      </c>
      <c r="U44" s="30"/>
      <c r="V44" s="31" t="s">
        <v>9</v>
      </c>
      <c r="W44" s="30"/>
      <c r="X44" s="32" t="s">
        <v>16</v>
      </c>
      <c r="Y44" s="30" t="str">
        <f t="shared" si="2"/>
        <v/>
      </c>
      <c r="Z44" s="30" t="str">
        <f t="shared" si="3"/>
        <v/>
      </c>
      <c r="AA44" s="31" t="s">
        <v>15</v>
      </c>
      <c r="AB44" s="30" t="str">
        <f t="shared" si="4"/>
        <v/>
      </c>
      <c r="AC44" s="31" t="s">
        <v>9</v>
      </c>
      <c r="AD44" s="30" t="str">
        <f t="shared" si="5"/>
        <v/>
      </c>
      <c r="AE44" s="32" t="s">
        <v>16</v>
      </c>
      <c r="AF44" s="48"/>
    </row>
    <row r="45" spans="1:32" ht="26.25" customHeight="1">
      <c r="A45" s="120"/>
      <c r="B45" s="6">
        <v>6</v>
      </c>
      <c r="C45" s="85"/>
      <c r="D45" s="86"/>
      <c r="E45" s="86"/>
      <c r="F45" s="86"/>
      <c r="G45" s="86"/>
      <c r="H45" s="87"/>
      <c r="I45" s="85" t="str">
        <f t="shared" si="6"/>
        <v/>
      </c>
      <c r="J45" s="86"/>
      <c r="K45" s="86"/>
      <c r="L45" s="86"/>
      <c r="M45" s="86"/>
      <c r="N45" s="87"/>
      <c r="O45" s="68" t="str">
        <f>IF(C45="","",データテーブル!$H$1)</f>
        <v/>
      </c>
      <c r="P45" s="28"/>
      <c r="Q45" s="29"/>
      <c r="R45" s="62" t="str">
        <f t="shared" si="1"/>
        <v/>
      </c>
      <c r="S45" s="30"/>
      <c r="T45" s="31" t="s">
        <v>15</v>
      </c>
      <c r="U45" s="30"/>
      <c r="V45" s="31" t="s">
        <v>9</v>
      </c>
      <c r="W45" s="30"/>
      <c r="X45" s="32" t="s">
        <v>16</v>
      </c>
      <c r="Y45" s="30" t="str">
        <f t="shared" si="2"/>
        <v/>
      </c>
      <c r="Z45" s="30" t="str">
        <f t="shared" si="3"/>
        <v/>
      </c>
      <c r="AA45" s="31" t="s">
        <v>15</v>
      </c>
      <c r="AB45" s="30" t="str">
        <f t="shared" si="4"/>
        <v/>
      </c>
      <c r="AC45" s="31" t="s">
        <v>9</v>
      </c>
      <c r="AD45" s="30" t="str">
        <f t="shared" si="5"/>
        <v/>
      </c>
      <c r="AE45" s="32" t="s">
        <v>16</v>
      </c>
      <c r="AF45" s="48"/>
    </row>
    <row r="46" spans="1:32" ht="26.25" customHeight="1">
      <c r="A46" s="120"/>
      <c r="B46" s="6">
        <v>7</v>
      </c>
      <c r="C46" s="85"/>
      <c r="D46" s="86"/>
      <c r="E46" s="86"/>
      <c r="F46" s="86"/>
      <c r="G46" s="86"/>
      <c r="H46" s="87"/>
      <c r="I46" s="85" t="str">
        <f t="shared" si="6"/>
        <v/>
      </c>
      <c r="J46" s="86"/>
      <c r="K46" s="86"/>
      <c r="L46" s="86"/>
      <c r="M46" s="86"/>
      <c r="N46" s="87"/>
      <c r="O46" s="68" t="str">
        <f>IF(C46="","",データテーブル!$H$1)</f>
        <v/>
      </c>
      <c r="P46" s="28"/>
      <c r="Q46" s="29"/>
      <c r="R46" s="62" t="str">
        <f t="shared" si="1"/>
        <v/>
      </c>
      <c r="S46" s="30"/>
      <c r="T46" s="31" t="s">
        <v>15</v>
      </c>
      <c r="U46" s="30"/>
      <c r="V46" s="31" t="s">
        <v>9</v>
      </c>
      <c r="W46" s="30"/>
      <c r="X46" s="32" t="s">
        <v>16</v>
      </c>
      <c r="Y46" s="30" t="str">
        <f t="shared" si="2"/>
        <v/>
      </c>
      <c r="Z46" s="30" t="str">
        <f t="shared" si="3"/>
        <v/>
      </c>
      <c r="AA46" s="31" t="s">
        <v>15</v>
      </c>
      <c r="AB46" s="30" t="str">
        <f t="shared" si="4"/>
        <v/>
      </c>
      <c r="AC46" s="31" t="s">
        <v>9</v>
      </c>
      <c r="AD46" s="30" t="str">
        <f t="shared" si="5"/>
        <v/>
      </c>
      <c r="AE46" s="32" t="s">
        <v>16</v>
      </c>
      <c r="AF46" s="48"/>
    </row>
    <row r="47" spans="1:32" ht="26.25" customHeight="1">
      <c r="A47" s="120"/>
      <c r="B47" s="5">
        <v>8</v>
      </c>
      <c r="C47" s="79"/>
      <c r="D47" s="80"/>
      <c r="E47" s="80"/>
      <c r="F47" s="80"/>
      <c r="G47" s="80"/>
      <c r="H47" s="81"/>
      <c r="I47" s="79" t="str">
        <f t="shared" si="6"/>
        <v/>
      </c>
      <c r="J47" s="80"/>
      <c r="K47" s="80"/>
      <c r="L47" s="80"/>
      <c r="M47" s="80"/>
      <c r="N47" s="81"/>
      <c r="O47" s="69" t="str">
        <f>IF(C47="","",データテーブル!$H$1)</f>
        <v/>
      </c>
      <c r="P47" s="33"/>
      <c r="Q47" s="34"/>
      <c r="R47" s="61" t="str">
        <f t="shared" si="1"/>
        <v/>
      </c>
      <c r="S47" s="35"/>
      <c r="T47" s="36" t="s">
        <v>15</v>
      </c>
      <c r="U47" s="35"/>
      <c r="V47" s="36" t="s">
        <v>9</v>
      </c>
      <c r="W47" s="35"/>
      <c r="X47" s="37" t="s">
        <v>16</v>
      </c>
      <c r="Y47" s="35" t="str">
        <f t="shared" si="2"/>
        <v/>
      </c>
      <c r="Z47" s="35" t="str">
        <f t="shared" si="3"/>
        <v/>
      </c>
      <c r="AA47" s="36" t="s">
        <v>15</v>
      </c>
      <c r="AB47" s="35" t="str">
        <f t="shared" si="4"/>
        <v/>
      </c>
      <c r="AC47" s="36" t="s">
        <v>9</v>
      </c>
      <c r="AD47" s="35" t="str">
        <f t="shared" si="5"/>
        <v/>
      </c>
      <c r="AE47" s="37" t="s">
        <v>16</v>
      </c>
      <c r="AF47" s="49"/>
    </row>
    <row r="48" spans="1:32" ht="26.25" customHeight="1">
      <c r="A48" s="101" t="s">
        <v>25</v>
      </c>
      <c r="B48" s="101"/>
      <c r="C48" s="82"/>
      <c r="D48" s="83"/>
      <c r="E48" s="83"/>
      <c r="F48" s="83"/>
      <c r="G48" s="83"/>
      <c r="H48" s="84"/>
      <c r="I48" s="82" t="str">
        <f t="shared" si="6"/>
        <v/>
      </c>
      <c r="J48" s="83"/>
      <c r="K48" s="83"/>
      <c r="L48" s="83"/>
      <c r="M48" s="83"/>
      <c r="N48" s="84"/>
      <c r="O48" s="38" t="str">
        <f>IF(C48="","",データテーブル!$H$2)</f>
        <v/>
      </c>
      <c r="P48" s="38"/>
      <c r="Q48" s="39"/>
      <c r="R48" s="63" t="str">
        <f t="shared" si="1"/>
        <v/>
      </c>
      <c r="S48" s="40"/>
      <c r="T48" s="41" t="s">
        <v>15</v>
      </c>
      <c r="U48" s="40"/>
      <c r="V48" s="41" t="s">
        <v>9</v>
      </c>
      <c r="W48" s="40"/>
      <c r="X48" s="42" t="s">
        <v>16</v>
      </c>
      <c r="Y48" s="40" t="str">
        <f t="shared" si="2"/>
        <v/>
      </c>
      <c r="Z48" s="40" t="str">
        <f t="shared" si="3"/>
        <v/>
      </c>
      <c r="AA48" s="41" t="s">
        <v>15</v>
      </c>
      <c r="AB48" s="40" t="str">
        <f t="shared" si="4"/>
        <v/>
      </c>
      <c r="AC48" s="41" t="s">
        <v>9</v>
      </c>
      <c r="AD48" s="40" t="str">
        <f t="shared" si="5"/>
        <v/>
      </c>
      <c r="AE48" s="42" t="s">
        <v>16</v>
      </c>
    </row>
    <row r="50" spans="1:31" ht="14.25">
      <c r="A50" s="128" t="s">
        <v>20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</row>
    <row r="51" spans="1:31" ht="14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spans="1:31" ht="14.25">
      <c r="A52" s="128" t="s">
        <v>21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</row>
    <row r="53" spans="1:31" ht="14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</row>
    <row r="54" spans="1:31" ht="24.95" customHeight="1">
      <c r="A54" s="11"/>
      <c r="B54" s="126" t="s">
        <v>23</v>
      </c>
      <c r="C54" s="126"/>
      <c r="D54" s="56">
        <v>3</v>
      </c>
      <c r="E54" s="56" t="s">
        <v>15</v>
      </c>
      <c r="F54" s="43"/>
      <c r="G54" s="56" t="s">
        <v>9</v>
      </c>
      <c r="H54" s="43"/>
      <c r="I54" s="56" t="s">
        <v>16</v>
      </c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AD54" s="11"/>
      <c r="AE54" s="11"/>
    </row>
    <row r="55" spans="1:31" ht="18.75" customHeight="1">
      <c r="W55" s="14"/>
      <c r="Y55" s="15"/>
      <c r="Z55" s="15"/>
      <c r="AA55" s="15"/>
      <c r="AB55" s="15"/>
      <c r="AC55" s="15"/>
    </row>
    <row r="56" spans="1:31" ht="24.95" customHeight="1">
      <c r="I56" s="127" t="str">
        <f>IF($D$3="","",$D$3)</f>
        <v/>
      </c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9" t="s">
        <v>19</v>
      </c>
      <c r="U56" s="129"/>
      <c r="V56" s="125"/>
      <c r="W56" s="125"/>
      <c r="X56" s="125"/>
      <c r="Y56" s="125"/>
      <c r="Z56" s="125"/>
      <c r="AA56" s="125"/>
      <c r="AB56" s="125"/>
      <c r="AC56" s="125"/>
      <c r="AD56" s="125"/>
      <c r="AE56" s="16" t="s">
        <v>22</v>
      </c>
    </row>
    <row r="57" spans="1:31" s="17" customFormat="1">
      <c r="C57" s="8"/>
      <c r="D57" s="8"/>
      <c r="E57" s="8"/>
      <c r="F57" s="8"/>
      <c r="G57" s="8"/>
      <c r="H57" s="8"/>
    </row>
    <row r="58" spans="1:31" ht="13.5" customHeight="1">
      <c r="A58" s="9"/>
      <c r="B58" s="2"/>
      <c r="C58" s="2"/>
      <c r="D58" s="18"/>
      <c r="E58" s="18"/>
      <c r="F58" s="18"/>
      <c r="G58" s="18"/>
      <c r="H58" s="18"/>
      <c r="I58" s="2"/>
      <c r="J58" s="2"/>
      <c r="K58" s="2"/>
      <c r="L58" s="2"/>
      <c r="M58" s="2"/>
      <c r="N58" s="2"/>
      <c r="O58" s="19"/>
      <c r="P58" s="2"/>
      <c r="Q58" s="2"/>
      <c r="R58" s="2"/>
      <c r="S58" s="2"/>
      <c r="T58" s="19"/>
    </row>
    <row r="59" spans="1:31" ht="13.5" customHeight="1">
      <c r="A59" s="9"/>
      <c r="B59" s="2"/>
      <c r="C59" s="2"/>
      <c r="D59" s="18"/>
      <c r="E59" s="18"/>
      <c r="F59" s="18"/>
      <c r="G59" s="18"/>
      <c r="H59" s="18"/>
      <c r="I59" s="2"/>
      <c r="J59" s="2"/>
      <c r="K59" s="2"/>
      <c r="L59" s="2"/>
      <c r="M59" s="2"/>
      <c r="N59" s="2"/>
    </row>
    <row r="60" spans="1:31" ht="13.5" customHeight="1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1:31" ht="13.5" customHeight="1">
      <c r="B61" s="2"/>
      <c r="C61" s="2"/>
      <c r="D61" s="18"/>
      <c r="E61" s="18"/>
      <c r="F61" s="18"/>
      <c r="G61" s="18"/>
      <c r="H61" s="18"/>
      <c r="I61" s="19"/>
      <c r="J61" s="19"/>
      <c r="K61" s="19"/>
      <c r="L61" s="19"/>
      <c r="M61" s="19"/>
      <c r="N61" s="19"/>
    </row>
    <row r="62" spans="1:31" ht="13.5" customHeight="1"/>
  </sheetData>
  <sheetProtection sheet="1" selectLockedCells="1"/>
  <mergeCells count="117">
    <mergeCell ref="A40:A47"/>
    <mergeCell ref="A10:B14"/>
    <mergeCell ref="A9:B9"/>
    <mergeCell ref="A30:A39"/>
    <mergeCell ref="A20:A29"/>
    <mergeCell ref="V56:AD56"/>
    <mergeCell ref="B54:C54"/>
    <mergeCell ref="I56:S56"/>
    <mergeCell ref="A50:AE50"/>
    <mergeCell ref="A52:AE52"/>
    <mergeCell ref="T56:U56"/>
    <mergeCell ref="A48:B48"/>
    <mergeCell ref="C22:H22"/>
    <mergeCell ref="C23:H23"/>
    <mergeCell ref="C24:H24"/>
    <mergeCell ref="C30:H30"/>
    <mergeCell ref="C31:H31"/>
    <mergeCell ref="C32:H32"/>
    <mergeCell ref="C33:H33"/>
    <mergeCell ref="C34:H34"/>
    <mergeCell ref="C35:H35"/>
    <mergeCell ref="C17:H17"/>
    <mergeCell ref="C18:H18"/>
    <mergeCell ref="C19:H19"/>
    <mergeCell ref="A1:AB1"/>
    <mergeCell ref="AC1:AF2"/>
    <mergeCell ref="W5:AE5"/>
    <mergeCell ref="A6:B6"/>
    <mergeCell ref="U6:V6"/>
    <mergeCell ref="W6:AE6"/>
    <mergeCell ref="A7:B7"/>
    <mergeCell ref="U7:V7"/>
    <mergeCell ref="W7:AE7"/>
    <mergeCell ref="D5:Q5"/>
    <mergeCell ref="D6:Q6"/>
    <mergeCell ref="D7:Q7"/>
    <mergeCell ref="D3:T3"/>
    <mergeCell ref="U3:AE3"/>
    <mergeCell ref="R4:T5"/>
    <mergeCell ref="R6:T7"/>
    <mergeCell ref="D4:Q4"/>
    <mergeCell ref="C20:H20"/>
    <mergeCell ref="C21:H21"/>
    <mergeCell ref="A3:B3"/>
    <mergeCell ref="A4:B5"/>
    <mergeCell ref="U4:V4"/>
    <mergeCell ref="W4:AE4"/>
    <mergeCell ref="U5:V5"/>
    <mergeCell ref="Y9:AE9"/>
    <mergeCell ref="R9:X9"/>
    <mergeCell ref="A15:B19"/>
    <mergeCell ref="C9:H9"/>
    <mergeCell ref="C10:H10"/>
    <mergeCell ref="C11:H11"/>
    <mergeCell ref="C12:H12"/>
    <mergeCell ref="C13:H13"/>
    <mergeCell ref="C14:H14"/>
    <mergeCell ref="C15:H15"/>
    <mergeCell ref="C16:H16"/>
    <mergeCell ref="C44:H44"/>
    <mergeCell ref="C45:H45"/>
    <mergeCell ref="C36:H36"/>
    <mergeCell ref="C37:H37"/>
    <mergeCell ref="C38:H38"/>
    <mergeCell ref="C39:H39"/>
    <mergeCell ref="C40:H40"/>
    <mergeCell ref="C25:H25"/>
    <mergeCell ref="C26:H26"/>
    <mergeCell ref="C27:H27"/>
    <mergeCell ref="C28:H28"/>
    <mergeCell ref="C29:H29"/>
    <mergeCell ref="I22:N22"/>
    <mergeCell ref="I23:N23"/>
    <mergeCell ref="I24:N24"/>
    <mergeCell ref="I25:N25"/>
    <mergeCell ref="I26:N26"/>
    <mergeCell ref="C46:H46"/>
    <mergeCell ref="C47:H47"/>
    <mergeCell ref="C48:H48"/>
    <mergeCell ref="I9:N9"/>
    <mergeCell ref="I10:N10"/>
    <mergeCell ref="I11:N11"/>
    <mergeCell ref="I12:N12"/>
    <mergeCell ref="I13:N13"/>
    <mergeCell ref="I14:N14"/>
    <mergeCell ref="I15:N15"/>
    <mergeCell ref="I16:N16"/>
    <mergeCell ref="I17:N17"/>
    <mergeCell ref="I18:N18"/>
    <mergeCell ref="I19:N19"/>
    <mergeCell ref="I20:N20"/>
    <mergeCell ref="I21:N21"/>
    <mergeCell ref="C41:H41"/>
    <mergeCell ref="C42:H42"/>
    <mergeCell ref="C43:H43"/>
    <mergeCell ref="I32:N32"/>
    <mergeCell ref="I33:N33"/>
    <mergeCell ref="I34:N34"/>
    <mergeCell ref="I35:N35"/>
    <mergeCell ref="I36:N36"/>
    <mergeCell ref="I27:N27"/>
    <mergeCell ref="I28:N28"/>
    <mergeCell ref="I29:N29"/>
    <mergeCell ref="I30:N30"/>
    <mergeCell ref="I31:N31"/>
    <mergeCell ref="I47:N47"/>
    <mergeCell ref="I48:N48"/>
    <mergeCell ref="I42:N42"/>
    <mergeCell ref="I43:N43"/>
    <mergeCell ref="I44:N44"/>
    <mergeCell ref="I45:N45"/>
    <mergeCell ref="I46:N46"/>
    <mergeCell ref="I37:N37"/>
    <mergeCell ref="I38:N38"/>
    <mergeCell ref="I39:N39"/>
    <mergeCell ref="I40:N40"/>
    <mergeCell ref="I41:N41"/>
  </mergeCells>
  <phoneticPr fontId="17"/>
  <dataValidations count="13">
    <dataValidation imeMode="halfAlpha" allowBlank="1" showInputMessage="1" showErrorMessage="1" sqref="H54 D54 F54 AB10:AB48 AD10:AD48 Z10:Z48 S10:S48"/>
    <dataValidation imeMode="hiragana" allowBlank="1" showInputMessage="1" showErrorMessage="1" sqref="V56:AD56 W4:AE4 W6:AE6"/>
    <dataValidation imeMode="halfAlpha" allowBlank="1" showInputMessage="1" sqref="W7:AE7 W5:AE5"/>
    <dataValidation imeMode="hiragana" allowBlank="1" showInputMessage="1" showErrorMessage="1" promptTitle="拳士名" prompt="姓と名の間を_x000a_１マス空ける" sqref="C10:H48"/>
    <dataValidation imeMode="fullKatakana" allowBlank="1" showInputMessage="1" showErrorMessage="1" promptTitle="フリガナ" prompt="自動で入力されます。誤っている場合は訂正をお願いします。" sqref="I10:N48"/>
    <dataValidation imeMode="hiragana" allowBlank="1" showInputMessage="1" showErrorMessage="1" promptTitle="住所" prompt="リストにない学校の場合はエラーが出ますので、手入力でお願いします。" sqref="D5:Q5"/>
    <dataValidation imeMode="halfAlpha" allowBlank="1" showInputMessage="1" promptTitle="郵便番号" prompt="リストにない学校の場合はエラーが出ますので、手入力でお願いします。" sqref="D4:Q4"/>
    <dataValidation imeMode="halfAlpha" allowBlank="1" showInputMessage="1" promptTitle="電話番号" prompt="リストにない学校の場合はエラーが出ますので、手入力でお願いします。" sqref="D6:Q6"/>
    <dataValidation imeMode="halfAlpha" allowBlank="1" showInputMessage="1" promptTitle="FAX番号" prompt="リストにない学校の場合はエラーが出ますので、手入力でお願いします。" sqref="D7:Q7"/>
    <dataValidation type="whole" imeMode="halfAlpha" allowBlank="1" showInputMessage="1" showErrorMessage="1" sqref="U10:U48">
      <formula1>1</formula1>
      <formula2>12</formula2>
    </dataValidation>
    <dataValidation type="whole" imeMode="halfAlpha" allowBlank="1" showInputMessage="1" showErrorMessage="1" sqref="W10:W48">
      <formula1>1</formula1>
      <formula2>31</formula2>
    </dataValidation>
    <dataValidation type="list" allowBlank="1" showInputMessage="1" showErrorMessage="1" sqref="Q20:Q29">
      <formula1>$K$7:$K$10</formula1>
    </dataValidation>
    <dataValidation type="list" allowBlank="1" showInputMessage="1" showErrorMessage="1" sqref="Q30:Q39">
      <formula1>$K$1:$K$6</formula1>
    </dataValidation>
  </dataValidations>
  <printOptions horizontalCentered="1" verticalCentered="1"/>
  <pageMargins left="0.70866141732283472" right="0.31496062992125984" top="0.74803149606299213" bottom="0.74803149606299213" header="0.31496062992125984" footer="0.31496062992125984"/>
  <pageSetup paperSize="9" scale="57" firstPageNumber="0" orientation="portrait" r:id="rId1"/>
  <legacyDrawing r:id="rId2"/>
  <picture r:id="rId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imeMode="hiragana" allowBlank="1" showInputMessage="1" promptTitle="学校名" prompt="リストからお選びください。_x000a__x000a_リストにない場合は手入力でお願いします。">
          <x14:formula1>
            <xm:f>データテーブル!$A$2:$A$4</xm:f>
          </x14:formula1>
          <xm:sqref>D3:T3</xm:sqref>
        </x14:dataValidation>
        <x14:dataValidation type="list" allowBlank="1" showInputMessage="1" showErrorMessage="1">
          <x14:formula1>
            <xm:f>データテーブル!$J$7:$J$10</xm:f>
          </x14:formula1>
          <xm:sqref>Q10:Q14</xm:sqref>
        </x14:dataValidation>
        <x14:dataValidation type="list" allowBlank="1" showInputMessage="1" showErrorMessage="1">
          <x14:formula1>
            <xm:f>データテーブル!$J$1:$J$6</xm:f>
          </x14:formula1>
          <xm:sqref>Q15:Q19</xm:sqref>
        </x14:dataValidation>
        <x14:dataValidation type="list" allowBlank="1" showInputMessage="1" showErrorMessage="1">
          <x14:formula1>
            <xm:f>データテーブル!$J$1:$J$10</xm:f>
          </x14:formula1>
          <xm:sqref>Q40:Q47</xm:sqref>
        </x14:dataValidation>
        <x14:dataValidation type="list" imeMode="halfAlpha" allowBlank="1" showDropDown="1" showInputMessage="1" showErrorMessage="1">
          <x14:formula1>
            <xm:f>データテーブル!$I$1:$I$2</xm:f>
          </x14:formula1>
          <xm:sqref>P10:P48</xm:sqref>
        </x14:dataValidation>
        <x14:dataValidation type="list" allowBlank="1" showInputMessage="1" prompt="性別はこれでいいですか？">
          <x14:formula1>
            <xm:f>データテーブル!$H$1:$H$2</xm:f>
          </x14:formula1>
          <xm:sqref>O48</xm:sqref>
        </x14:dataValidation>
        <x14:dataValidation type="list" imeMode="halfAlpha" allowBlank="1" showInputMessage="1">
          <x14:formula1>
            <xm:f>データテーブル!$K$1:$K$2</xm:f>
          </x14:formula1>
          <xm:sqref>Y10:Y48</xm:sqref>
        </x14:dataValidation>
        <x14:dataValidation type="list" imeMode="hiragana" allowBlank="1" showInputMessage="1" showErrorMessage="1">
          <x14:formula1>
            <xm:f>データテーブル!$L$1</xm:f>
          </x14:formula1>
          <xm:sqref>AF40:AF47</xm:sqref>
        </x14:dataValidation>
        <x14:dataValidation type="list" imeMode="halfAlpha" allowBlank="1" showInputMessage="1">
          <x14:formula1>
            <xm:f>データテーブル!#REF!</xm:f>
          </x14:formula1>
          <xm:sqref>R10:R48</xm:sqref>
        </x14:dataValidation>
        <x14:dataValidation type="list" allowBlank="1" showDropDown="1" showInputMessage="1" showErrorMessage="1">
          <x14:formula1>
            <xm:f>データテーブル!$H$1</xm:f>
          </x14:formula1>
          <xm:sqref>O10:O47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62"/>
  <sheetViews>
    <sheetView showGridLines="0" zoomScaleNormal="100" zoomScaleSheetLayoutView="100" workbookViewId="0">
      <selection activeCell="C10" sqref="C10:H10"/>
    </sheetView>
  </sheetViews>
  <sheetFormatPr defaultRowHeight="13.5"/>
  <cols>
    <col min="1" max="1" width="8.75" style="8" customWidth="1"/>
    <col min="2" max="14" width="4.375" style="8" customWidth="1"/>
    <col min="15" max="17" width="6.25" style="8" customWidth="1"/>
    <col min="18" max="32" width="4.375" style="8" customWidth="1"/>
    <col min="33" max="16384" width="9" style="8"/>
  </cols>
  <sheetData>
    <row r="1" spans="1:33" ht="30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2" t="s">
        <v>69</v>
      </c>
      <c r="AD1" s="112"/>
      <c r="AE1" s="112"/>
      <c r="AF1" s="112"/>
    </row>
    <row r="2" spans="1:33">
      <c r="AC2" s="112"/>
      <c r="AD2" s="112"/>
      <c r="AE2" s="112"/>
      <c r="AF2" s="112"/>
    </row>
    <row r="3" spans="1:33" ht="30" customHeight="1">
      <c r="A3" s="94" t="s">
        <v>1</v>
      </c>
      <c r="B3" s="94"/>
      <c r="C3" s="50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8"/>
      <c r="AF3" s="9"/>
      <c r="AG3" s="9"/>
    </row>
    <row r="4" spans="1:33" ht="30" customHeight="1">
      <c r="A4" s="95" t="s">
        <v>3</v>
      </c>
      <c r="B4" s="95"/>
      <c r="C4" s="51" t="s">
        <v>5</v>
      </c>
      <c r="D4" s="119" t="str">
        <f>IF($D$3="","",VLOOKUP($D$3,データテーブル!$A$2:$F$4,3,0))</f>
        <v/>
      </c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94" t="s">
        <v>27</v>
      </c>
      <c r="S4" s="94"/>
      <c r="T4" s="94"/>
      <c r="U4" s="96" t="s">
        <v>7</v>
      </c>
      <c r="V4" s="97"/>
      <c r="W4" s="98"/>
      <c r="X4" s="99"/>
      <c r="Y4" s="99"/>
      <c r="Z4" s="99"/>
      <c r="AA4" s="99"/>
      <c r="AB4" s="99"/>
      <c r="AC4" s="99"/>
      <c r="AD4" s="99"/>
      <c r="AE4" s="100"/>
      <c r="AF4" s="10"/>
      <c r="AG4" s="10"/>
    </row>
    <row r="5" spans="1:33" ht="30" customHeight="1">
      <c r="A5" s="95"/>
      <c r="B5" s="95"/>
      <c r="C5" s="52"/>
      <c r="D5" s="113" t="str">
        <f>IF($D$3="","",VLOOKUP($D$3,データテーブル!$A$2:$F$4,4,0))</f>
        <v/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94"/>
      <c r="S5" s="94"/>
      <c r="T5" s="94"/>
      <c r="U5" s="96" t="s">
        <v>6</v>
      </c>
      <c r="V5" s="97"/>
      <c r="W5" s="98"/>
      <c r="X5" s="99"/>
      <c r="Y5" s="99"/>
      <c r="Z5" s="99"/>
      <c r="AA5" s="99"/>
      <c r="AB5" s="99"/>
      <c r="AC5" s="99"/>
      <c r="AD5" s="99"/>
      <c r="AE5" s="100"/>
      <c r="AF5" s="10"/>
      <c r="AG5" s="10"/>
    </row>
    <row r="6" spans="1:33" ht="30" customHeight="1">
      <c r="A6" s="94" t="s">
        <v>6</v>
      </c>
      <c r="B6" s="94"/>
      <c r="C6" s="53"/>
      <c r="D6" s="114" t="str">
        <f>IF($D$3="","",VLOOKUP($D$3,データテーブル!$A$2:$F$4,5,0))</f>
        <v/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  <c r="R6" s="94" t="s">
        <v>2</v>
      </c>
      <c r="S6" s="94"/>
      <c r="T6" s="94"/>
      <c r="U6" s="96" t="s">
        <v>7</v>
      </c>
      <c r="V6" s="97"/>
      <c r="W6" s="98"/>
      <c r="X6" s="99"/>
      <c r="Y6" s="99"/>
      <c r="Z6" s="99"/>
      <c r="AA6" s="99"/>
      <c r="AB6" s="99"/>
      <c r="AC6" s="99"/>
      <c r="AD6" s="99"/>
      <c r="AE6" s="100"/>
      <c r="AF6" s="10"/>
      <c r="AG6" s="10"/>
    </row>
    <row r="7" spans="1:33" ht="30" customHeight="1">
      <c r="A7" s="94" t="s">
        <v>8</v>
      </c>
      <c r="B7" s="94"/>
      <c r="C7" s="53"/>
      <c r="D7" s="114" t="str">
        <f>IF($D$3="","",VLOOKUP($D$3,データテーブル!$A$2:$F$4,6,0))</f>
        <v/>
      </c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5"/>
      <c r="R7" s="94"/>
      <c r="S7" s="94"/>
      <c r="T7" s="94"/>
      <c r="U7" s="96" t="s">
        <v>6</v>
      </c>
      <c r="V7" s="97"/>
      <c r="W7" s="98"/>
      <c r="X7" s="99"/>
      <c r="Y7" s="99"/>
      <c r="Z7" s="99"/>
      <c r="AA7" s="99"/>
      <c r="AB7" s="99"/>
      <c r="AC7" s="99"/>
      <c r="AD7" s="99"/>
      <c r="AE7" s="100"/>
      <c r="AF7" s="10"/>
      <c r="AG7" s="10"/>
    </row>
    <row r="8" spans="1:33" ht="14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33" ht="21.75" customHeight="1">
      <c r="A9" s="101" t="s">
        <v>10</v>
      </c>
      <c r="B9" s="101"/>
      <c r="C9" s="91" t="s">
        <v>80</v>
      </c>
      <c r="D9" s="92"/>
      <c r="E9" s="92"/>
      <c r="F9" s="92"/>
      <c r="G9" s="92"/>
      <c r="H9" s="93"/>
      <c r="I9" s="91" t="s">
        <v>68</v>
      </c>
      <c r="J9" s="92"/>
      <c r="K9" s="92"/>
      <c r="L9" s="92"/>
      <c r="M9" s="92"/>
      <c r="N9" s="93"/>
      <c r="O9" s="22" t="s">
        <v>24</v>
      </c>
      <c r="P9" s="22" t="s">
        <v>14</v>
      </c>
      <c r="Q9" s="22" t="s">
        <v>26</v>
      </c>
      <c r="R9" s="101" t="s">
        <v>12</v>
      </c>
      <c r="S9" s="101"/>
      <c r="T9" s="101"/>
      <c r="U9" s="101"/>
      <c r="V9" s="101"/>
      <c r="W9" s="101"/>
      <c r="X9" s="101"/>
      <c r="Y9" s="101" t="s">
        <v>73</v>
      </c>
      <c r="Z9" s="101"/>
      <c r="AA9" s="101"/>
      <c r="AB9" s="101"/>
      <c r="AC9" s="101"/>
      <c r="AD9" s="101"/>
      <c r="AE9" s="101"/>
    </row>
    <row r="10" spans="1:33" ht="26.25" customHeight="1">
      <c r="A10" s="121" t="s">
        <v>11</v>
      </c>
      <c r="B10" s="103"/>
      <c r="C10" s="108"/>
      <c r="D10" s="109"/>
      <c r="E10" s="109"/>
      <c r="F10" s="109"/>
      <c r="G10" s="109"/>
      <c r="H10" s="110"/>
      <c r="I10" s="88" t="str">
        <f>PHONETIC(C10)</f>
        <v/>
      </c>
      <c r="J10" s="89"/>
      <c r="K10" s="89"/>
      <c r="L10" s="89"/>
      <c r="M10" s="89"/>
      <c r="N10" s="90"/>
      <c r="O10" s="67" t="str">
        <f>IF(C10="","",データテーブル!$H$2)</f>
        <v/>
      </c>
      <c r="P10" s="23"/>
      <c r="Q10" s="24"/>
      <c r="R10" s="57" t="str">
        <f>IF(P10="","","H")</f>
        <v/>
      </c>
      <c r="S10" s="25"/>
      <c r="T10" s="26" t="s">
        <v>15</v>
      </c>
      <c r="U10" s="25"/>
      <c r="V10" s="26" t="s">
        <v>9</v>
      </c>
      <c r="W10" s="25"/>
      <c r="X10" s="27" t="s">
        <v>16</v>
      </c>
      <c r="Y10" s="25" t="str">
        <f>IF(P10=2,"R",IF(P10=1,"R",""))</f>
        <v/>
      </c>
      <c r="Z10" s="25" t="str">
        <f>IF(P10=2,2,IF(P10=1,3,""))</f>
        <v/>
      </c>
      <c r="AA10" s="26" t="s">
        <v>15</v>
      </c>
      <c r="AB10" s="25" t="str">
        <f>IF(P10="","",4)</f>
        <v/>
      </c>
      <c r="AC10" s="26" t="s">
        <v>9</v>
      </c>
      <c r="AD10" s="25" t="str">
        <f>IF(P10="","",10)</f>
        <v/>
      </c>
      <c r="AE10" s="27" t="s">
        <v>16</v>
      </c>
    </row>
    <row r="11" spans="1:33" ht="26.25" customHeight="1">
      <c r="A11" s="104"/>
      <c r="B11" s="105"/>
      <c r="C11" s="85"/>
      <c r="D11" s="86"/>
      <c r="E11" s="86"/>
      <c r="F11" s="86"/>
      <c r="G11" s="86"/>
      <c r="H11" s="87"/>
      <c r="I11" s="85" t="str">
        <f t="shared" ref="I11:I48" si="0">PHONETIC(C11)</f>
        <v/>
      </c>
      <c r="J11" s="86"/>
      <c r="K11" s="86"/>
      <c r="L11" s="86"/>
      <c r="M11" s="86"/>
      <c r="N11" s="87"/>
      <c r="O11" s="68" t="str">
        <f>IF(C11="","",データテーブル!$H$2)</f>
        <v/>
      </c>
      <c r="P11" s="28"/>
      <c r="Q11" s="29"/>
      <c r="R11" s="58" t="str">
        <f t="shared" ref="R11:R48" si="1">IF(P11="","","H")</f>
        <v/>
      </c>
      <c r="S11" s="30"/>
      <c r="T11" s="31" t="s">
        <v>15</v>
      </c>
      <c r="U11" s="30"/>
      <c r="V11" s="31" t="s">
        <v>9</v>
      </c>
      <c r="W11" s="30"/>
      <c r="X11" s="32" t="s">
        <v>16</v>
      </c>
      <c r="Y11" s="30" t="str">
        <f t="shared" ref="Y11:Y48" si="2">IF(P11=2,"R",IF(P11=1,"R",""))</f>
        <v/>
      </c>
      <c r="Z11" s="30" t="str">
        <f t="shared" ref="Z11:Z48" si="3">IF(P11=2,2,IF(P11=1,3,""))</f>
        <v/>
      </c>
      <c r="AA11" s="31" t="s">
        <v>15</v>
      </c>
      <c r="AB11" s="30" t="str">
        <f t="shared" ref="AB11:AB48" si="4">IF(P11="","",4)</f>
        <v/>
      </c>
      <c r="AC11" s="31" t="s">
        <v>9</v>
      </c>
      <c r="AD11" s="30" t="str">
        <f t="shared" ref="AD11:AD48" si="5">IF(P11="","",10)</f>
        <v/>
      </c>
      <c r="AE11" s="32" t="s">
        <v>16</v>
      </c>
    </row>
    <row r="12" spans="1:33" ht="26.25" customHeight="1">
      <c r="A12" s="104"/>
      <c r="B12" s="105"/>
      <c r="C12" s="85"/>
      <c r="D12" s="86"/>
      <c r="E12" s="86"/>
      <c r="F12" s="86"/>
      <c r="G12" s="86"/>
      <c r="H12" s="87"/>
      <c r="I12" s="85" t="str">
        <f t="shared" si="0"/>
        <v/>
      </c>
      <c r="J12" s="86"/>
      <c r="K12" s="86"/>
      <c r="L12" s="86"/>
      <c r="M12" s="86"/>
      <c r="N12" s="87"/>
      <c r="O12" s="68" t="str">
        <f>IF(C12="","",データテーブル!$H$2)</f>
        <v/>
      </c>
      <c r="P12" s="28"/>
      <c r="Q12" s="29"/>
      <c r="R12" s="58" t="str">
        <f t="shared" si="1"/>
        <v/>
      </c>
      <c r="S12" s="30"/>
      <c r="T12" s="31" t="s">
        <v>15</v>
      </c>
      <c r="U12" s="30"/>
      <c r="V12" s="31" t="s">
        <v>9</v>
      </c>
      <c r="W12" s="30"/>
      <c r="X12" s="32" t="s">
        <v>16</v>
      </c>
      <c r="Y12" s="30" t="str">
        <f t="shared" si="2"/>
        <v/>
      </c>
      <c r="Z12" s="30" t="str">
        <f t="shared" si="3"/>
        <v/>
      </c>
      <c r="AA12" s="31" t="s">
        <v>15</v>
      </c>
      <c r="AB12" s="30" t="str">
        <f t="shared" si="4"/>
        <v/>
      </c>
      <c r="AC12" s="31" t="s">
        <v>9</v>
      </c>
      <c r="AD12" s="30" t="str">
        <f t="shared" si="5"/>
        <v/>
      </c>
      <c r="AE12" s="32" t="s">
        <v>16</v>
      </c>
    </row>
    <row r="13" spans="1:33" ht="26.25" customHeight="1">
      <c r="A13" s="104"/>
      <c r="B13" s="105"/>
      <c r="C13" s="85"/>
      <c r="D13" s="86"/>
      <c r="E13" s="86"/>
      <c r="F13" s="86"/>
      <c r="G13" s="86"/>
      <c r="H13" s="87"/>
      <c r="I13" s="85" t="str">
        <f t="shared" si="0"/>
        <v/>
      </c>
      <c r="J13" s="86"/>
      <c r="K13" s="86"/>
      <c r="L13" s="86"/>
      <c r="M13" s="86"/>
      <c r="N13" s="87"/>
      <c r="O13" s="68" t="str">
        <f>IF(C13="","",データテーブル!$H$2)</f>
        <v/>
      </c>
      <c r="P13" s="28"/>
      <c r="Q13" s="29"/>
      <c r="R13" s="58" t="str">
        <f t="shared" si="1"/>
        <v/>
      </c>
      <c r="S13" s="30"/>
      <c r="T13" s="31" t="s">
        <v>15</v>
      </c>
      <c r="U13" s="30"/>
      <c r="V13" s="31" t="s">
        <v>9</v>
      </c>
      <c r="W13" s="30"/>
      <c r="X13" s="32" t="s">
        <v>16</v>
      </c>
      <c r="Y13" s="30" t="str">
        <f t="shared" si="2"/>
        <v/>
      </c>
      <c r="Z13" s="30" t="str">
        <f t="shared" si="3"/>
        <v/>
      </c>
      <c r="AA13" s="31" t="s">
        <v>15</v>
      </c>
      <c r="AB13" s="30" t="str">
        <f t="shared" si="4"/>
        <v/>
      </c>
      <c r="AC13" s="31" t="s">
        <v>9</v>
      </c>
      <c r="AD13" s="30" t="str">
        <f t="shared" si="5"/>
        <v/>
      </c>
      <c r="AE13" s="32" t="s">
        <v>16</v>
      </c>
    </row>
    <row r="14" spans="1:33" ht="26.25" customHeight="1">
      <c r="A14" s="106"/>
      <c r="B14" s="107"/>
      <c r="C14" s="79"/>
      <c r="D14" s="80"/>
      <c r="E14" s="80"/>
      <c r="F14" s="80"/>
      <c r="G14" s="80"/>
      <c r="H14" s="81"/>
      <c r="I14" s="79" t="str">
        <f>PHONETIC(C14)</f>
        <v/>
      </c>
      <c r="J14" s="80"/>
      <c r="K14" s="80"/>
      <c r="L14" s="80"/>
      <c r="M14" s="80"/>
      <c r="N14" s="81"/>
      <c r="O14" s="69" t="str">
        <f>IF(C14="","",データテーブル!$H$2)</f>
        <v/>
      </c>
      <c r="P14" s="33"/>
      <c r="Q14" s="34"/>
      <c r="R14" s="59" t="str">
        <f t="shared" si="1"/>
        <v/>
      </c>
      <c r="S14" s="35"/>
      <c r="T14" s="36" t="s">
        <v>15</v>
      </c>
      <c r="U14" s="35"/>
      <c r="V14" s="36" t="s">
        <v>9</v>
      </c>
      <c r="W14" s="35"/>
      <c r="X14" s="37" t="s">
        <v>16</v>
      </c>
      <c r="Y14" s="35" t="str">
        <f t="shared" si="2"/>
        <v/>
      </c>
      <c r="Z14" s="35" t="str">
        <f t="shared" si="3"/>
        <v/>
      </c>
      <c r="AA14" s="36" t="s">
        <v>15</v>
      </c>
      <c r="AB14" s="35" t="str">
        <f t="shared" si="4"/>
        <v/>
      </c>
      <c r="AC14" s="36" t="s">
        <v>9</v>
      </c>
      <c r="AD14" s="35" t="str">
        <f t="shared" si="5"/>
        <v/>
      </c>
      <c r="AE14" s="37" t="s">
        <v>16</v>
      </c>
    </row>
    <row r="15" spans="1:33" ht="26.25" customHeight="1">
      <c r="A15" s="102" t="s">
        <v>4</v>
      </c>
      <c r="B15" s="103"/>
      <c r="C15" s="88"/>
      <c r="D15" s="89"/>
      <c r="E15" s="89"/>
      <c r="F15" s="89"/>
      <c r="G15" s="89"/>
      <c r="H15" s="90"/>
      <c r="I15" s="88" t="str">
        <f t="shared" si="0"/>
        <v/>
      </c>
      <c r="J15" s="89"/>
      <c r="K15" s="89"/>
      <c r="L15" s="89"/>
      <c r="M15" s="89"/>
      <c r="N15" s="90"/>
      <c r="O15" s="67" t="str">
        <f>IF(C15="","",データテーブル!$H$2)</f>
        <v/>
      </c>
      <c r="P15" s="23"/>
      <c r="Q15" s="24"/>
      <c r="R15" s="57" t="str">
        <f t="shared" si="1"/>
        <v/>
      </c>
      <c r="S15" s="25"/>
      <c r="T15" s="26" t="s">
        <v>15</v>
      </c>
      <c r="U15" s="25"/>
      <c r="V15" s="26" t="s">
        <v>9</v>
      </c>
      <c r="W15" s="25"/>
      <c r="X15" s="27" t="s">
        <v>16</v>
      </c>
      <c r="Y15" s="25" t="str">
        <f t="shared" si="2"/>
        <v/>
      </c>
      <c r="Z15" s="25" t="str">
        <f t="shared" si="3"/>
        <v/>
      </c>
      <c r="AA15" s="26" t="s">
        <v>15</v>
      </c>
      <c r="AB15" s="25" t="str">
        <f t="shared" si="4"/>
        <v/>
      </c>
      <c r="AC15" s="26" t="s">
        <v>9</v>
      </c>
      <c r="AD15" s="25" t="str">
        <f t="shared" si="5"/>
        <v/>
      </c>
      <c r="AE15" s="27" t="s">
        <v>16</v>
      </c>
    </row>
    <row r="16" spans="1:33" ht="26.25" customHeight="1">
      <c r="A16" s="104"/>
      <c r="B16" s="105"/>
      <c r="C16" s="85"/>
      <c r="D16" s="86"/>
      <c r="E16" s="86"/>
      <c r="F16" s="86"/>
      <c r="G16" s="86"/>
      <c r="H16" s="87"/>
      <c r="I16" s="85" t="str">
        <f t="shared" si="0"/>
        <v/>
      </c>
      <c r="J16" s="86"/>
      <c r="K16" s="86"/>
      <c r="L16" s="86"/>
      <c r="M16" s="86"/>
      <c r="N16" s="87"/>
      <c r="O16" s="68" t="str">
        <f>IF(C16="","",データテーブル!$H$2)</f>
        <v/>
      </c>
      <c r="P16" s="28"/>
      <c r="Q16" s="29"/>
      <c r="R16" s="58" t="str">
        <f t="shared" si="1"/>
        <v/>
      </c>
      <c r="S16" s="30"/>
      <c r="T16" s="31" t="s">
        <v>15</v>
      </c>
      <c r="U16" s="30"/>
      <c r="V16" s="31" t="s">
        <v>9</v>
      </c>
      <c r="W16" s="30"/>
      <c r="X16" s="32" t="s">
        <v>16</v>
      </c>
      <c r="Y16" s="30" t="str">
        <f t="shared" si="2"/>
        <v/>
      </c>
      <c r="Z16" s="30" t="str">
        <f t="shared" si="3"/>
        <v/>
      </c>
      <c r="AA16" s="31" t="s">
        <v>15</v>
      </c>
      <c r="AB16" s="30" t="str">
        <f t="shared" si="4"/>
        <v/>
      </c>
      <c r="AC16" s="31" t="s">
        <v>9</v>
      </c>
      <c r="AD16" s="30" t="str">
        <f t="shared" si="5"/>
        <v/>
      </c>
      <c r="AE16" s="32" t="s">
        <v>16</v>
      </c>
    </row>
    <row r="17" spans="1:31" ht="26.25" customHeight="1">
      <c r="A17" s="104"/>
      <c r="B17" s="105"/>
      <c r="C17" s="85"/>
      <c r="D17" s="86"/>
      <c r="E17" s="86"/>
      <c r="F17" s="86"/>
      <c r="G17" s="86"/>
      <c r="H17" s="87"/>
      <c r="I17" s="85" t="str">
        <f t="shared" si="0"/>
        <v/>
      </c>
      <c r="J17" s="86"/>
      <c r="K17" s="86"/>
      <c r="L17" s="86"/>
      <c r="M17" s="86"/>
      <c r="N17" s="87"/>
      <c r="O17" s="68" t="str">
        <f>IF(C17="","",データテーブル!$H$2)</f>
        <v/>
      </c>
      <c r="P17" s="28"/>
      <c r="Q17" s="29"/>
      <c r="R17" s="58" t="str">
        <f t="shared" si="1"/>
        <v/>
      </c>
      <c r="S17" s="30"/>
      <c r="T17" s="31" t="s">
        <v>15</v>
      </c>
      <c r="U17" s="30"/>
      <c r="V17" s="31" t="s">
        <v>9</v>
      </c>
      <c r="W17" s="30"/>
      <c r="X17" s="32" t="s">
        <v>16</v>
      </c>
      <c r="Y17" s="30" t="str">
        <f t="shared" si="2"/>
        <v/>
      </c>
      <c r="Z17" s="30" t="str">
        <f t="shared" si="3"/>
        <v/>
      </c>
      <c r="AA17" s="31" t="s">
        <v>15</v>
      </c>
      <c r="AB17" s="30" t="str">
        <f t="shared" si="4"/>
        <v/>
      </c>
      <c r="AC17" s="31" t="s">
        <v>9</v>
      </c>
      <c r="AD17" s="30" t="str">
        <f t="shared" si="5"/>
        <v/>
      </c>
      <c r="AE17" s="32" t="s">
        <v>16</v>
      </c>
    </row>
    <row r="18" spans="1:31" ht="26.25" customHeight="1">
      <c r="A18" s="104"/>
      <c r="B18" s="105"/>
      <c r="C18" s="85"/>
      <c r="D18" s="86"/>
      <c r="E18" s="86"/>
      <c r="F18" s="86"/>
      <c r="G18" s="86"/>
      <c r="H18" s="87"/>
      <c r="I18" s="85" t="str">
        <f>PHONETIC(C18)</f>
        <v/>
      </c>
      <c r="J18" s="86"/>
      <c r="K18" s="86"/>
      <c r="L18" s="86"/>
      <c r="M18" s="86"/>
      <c r="N18" s="87"/>
      <c r="O18" s="68" t="str">
        <f>IF(C18="","",データテーブル!$H$2)</f>
        <v/>
      </c>
      <c r="P18" s="28"/>
      <c r="Q18" s="29"/>
      <c r="R18" s="58" t="str">
        <f t="shared" si="1"/>
        <v/>
      </c>
      <c r="S18" s="30"/>
      <c r="T18" s="31" t="s">
        <v>15</v>
      </c>
      <c r="U18" s="30"/>
      <c r="V18" s="31" t="s">
        <v>9</v>
      </c>
      <c r="W18" s="30"/>
      <c r="X18" s="32" t="s">
        <v>16</v>
      </c>
      <c r="Y18" s="30" t="str">
        <f t="shared" si="2"/>
        <v/>
      </c>
      <c r="Z18" s="30" t="str">
        <f t="shared" si="3"/>
        <v/>
      </c>
      <c r="AA18" s="31" t="s">
        <v>15</v>
      </c>
      <c r="AB18" s="30" t="str">
        <f t="shared" si="4"/>
        <v/>
      </c>
      <c r="AC18" s="31" t="s">
        <v>9</v>
      </c>
      <c r="AD18" s="30" t="str">
        <f t="shared" si="5"/>
        <v/>
      </c>
      <c r="AE18" s="32" t="s">
        <v>16</v>
      </c>
    </row>
    <row r="19" spans="1:31" ht="26.25" customHeight="1">
      <c r="A19" s="106"/>
      <c r="B19" s="107"/>
      <c r="C19" s="79"/>
      <c r="D19" s="80"/>
      <c r="E19" s="80"/>
      <c r="F19" s="80"/>
      <c r="G19" s="80"/>
      <c r="H19" s="81"/>
      <c r="I19" s="79" t="str">
        <f t="shared" si="0"/>
        <v/>
      </c>
      <c r="J19" s="80"/>
      <c r="K19" s="80"/>
      <c r="L19" s="80"/>
      <c r="M19" s="80"/>
      <c r="N19" s="81"/>
      <c r="O19" s="69" t="str">
        <f>IF(C19="","",データテーブル!$H$2)</f>
        <v/>
      </c>
      <c r="P19" s="33"/>
      <c r="Q19" s="34"/>
      <c r="R19" s="59" t="str">
        <f t="shared" si="1"/>
        <v/>
      </c>
      <c r="S19" s="35"/>
      <c r="T19" s="36" t="s">
        <v>15</v>
      </c>
      <c r="U19" s="35"/>
      <c r="V19" s="36" t="s">
        <v>9</v>
      </c>
      <c r="W19" s="35"/>
      <c r="X19" s="37" t="s">
        <v>16</v>
      </c>
      <c r="Y19" s="35" t="str">
        <f t="shared" si="2"/>
        <v/>
      </c>
      <c r="Z19" s="35" t="str">
        <f t="shared" si="3"/>
        <v/>
      </c>
      <c r="AA19" s="36" t="s">
        <v>15</v>
      </c>
      <c r="AB19" s="35" t="str">
        <f t="shared" si="4"/>
        <v/>
      </c>
      <c r="AC19" s="36" t="s">
        <v>9</v>
      </c>
      <c r="AD19" s="35" t="str">
        <f t="shared" si="5"/>
        <v/>
      </c>
      <c r="AE19" s="37" t="s">
        <v>16</v>
      </c>
    </row>
    <row r="20" spans="1:31" ht="26.25" customHeight="1">
      <c r="A20" s="122" t="s">
        <v>13</v>
      </c>
      <c r="B20" s="4">
        <v>1</v>
      </c>
      <c r="C20" s="88"/>
      <c r="D20" s="89"/>
      <c r="E20" s="89"/>
      <c r="F20" s="89"/>
      <c r="G20" s="89"/>
      <c r="H20" s="90"/>
      <c r="I20" s="88" t="str">
        <f>PHONETIC(C20)</f>
        <v/>
      </c>
      <c r="J20" s="89"/>
      <c r="K20" s="89"/>
      <c r="L20" s="89"/>
      <c r="M20" s="89"/>
      <c r="N20" s="90"/>
      <c r="O20" s="67" t="str">
        <f>IF(C20="","",データテーブル!$H$2)</f>
        <v/>
      </c>
      <c r="P20" s="23"/>
      <c r="Q20" s="24"/>
      <c r="R20" s="60" t="str">
        <f t="shared" si="1"/>
        <v/>
      </c>
      <c r="S20" s="25"/>
      <c r="T20" s="26" t="s">
        <v>15</v>
      </c>
      <c r="U20" s="25"/>
      <c r="V20" s="26" t="s">
        <v>9</v>
      </c>
      <c r="W20" s="25"/>
      <c r="X20" s="27" t="s">
        <v>16</v>
      </c>
      <c r="Y20" s="25" t="str">
        <f t="shared" si="2"/>
        <v/>
      </c>
      <c r="Z20" s="25" t="str">
        <f t="shared" si="3"/>
        <v/>
      </c>
      <c r="AA20" s="26" t="s">
        <v>15</v>
      </c>
      <c r="AB20" s="25" t="str">
        <f t="shared" si="4"/>
        <v/>
      </c>
      <c r="AC20" s="26" t="s">
        <v>9</v>
      </c>
      <c r="AD20" s="25" t="str">
        <f t="shared" si="5"/>
        <v/>
      </c>
      <c r="AE20" s="27" t="s">
        <v>16</v>
      </c>
    </row>
    <row r="21" spans="1:31" ht="26.25" customHeight="1">
      <c r="A21" s="123"/>
      <c r="B21" s="5">
        <v>2</v>
      </c>
      <c r="C21" s="79"/>
      <c r="D21" s="80"/>
      <c r="E21" s="80"/>
      <c r="F21" s="80"/>
      <c r="G21" s="80"/>
      <c r="H21" s="81"/>
      <c r="I21" s="79" t="str">
        <f>PHONETIC(C21)</f>
        <v/>
      </c>
      <c r="J21" s="80"/>
      <c r="K21" s="80"/>
      <c r="L21" s="80"/>
      <c r="M21" s="80"/>
      <c r="N21" s="81"/>
      <c r="O21" s="69" t="str">
        <f>IF(C21="","",データテーブル!$H$2)</f>
        <v/>
      </c>
      <c r="P21" s="33"/>
      <c r="Q21" s="34"/>
      <c r="R21" s="61" t="str">
        <f t="shared" si="1"/>
        <v/>
      </c>
      <c r="S21" s="35"/>
      <c r="T21" s="36" t="s">
        <v>15</v>
      </c>
      <c r="U21" s="35"/>
      <c r="V21" s="36" t="s">
        <v>9</v>
      </c>
      <c r="W21" s="35"/>
      <c r="X21" s="37" t="s">
        <v>16</v>
      </c>
      <c r="Y21" s="35" t="str">
        <f t="shared" si="2"/>
        <v/>
      </c>
      <c r="Z21" s="35" t="str">
        <f t="shared" si="3"/>
        <v/>
      </c>
      <c r="AA21" s="36" t="s">
        <v>15</v>
      </c>
      <c r="AB21" s="35" t="str">
        <f t="shared" si="4"/>
        <v/>
      </c>
      <c r="AC21" s="36" t="s">
        <v>9</v>
      </c>
      <c r="AD21" s="35" t="str">
        <f t="shared" si="5"/>
        <v/>
      </c>
      <c r="AE21" s="37" t="s">
        <v>16</v>
      </c>
    </row>
    <row r="22" spans="1:31" ht="26.25" customHeight="1">
      <c r="A22" s="123"/>
      <c r="B22" s="4">
        <v>1</v>
      </c>
      <c r="C22" s="88"/>
      <c r="D22" s="89"/>
      <c r="E22" s="89"/>
      <c r="F22" s="89"/>
      <c r="G22" s="89"/>
      <c r="H22" s="90"/>
      <c r="I22" s="88" t="str">
        <f>PHONETIC(C22)</f>
        <v/>
      </c>
      <c r="J22" s="89"/>
      <c r="K22" s="89"/>
      <c r="L22" s="89"/>
      <c r="M22" s="89"/>
      <c r="N22" s="90"/>
      <c r="O22" s="67" t="str">
        <f>IF(C22="","",データテーブル!$H$2)</f>
        <v/>
      </c>
      <c r="P22" s="23"/>
      <c r="Q22" s="24"/>
      <c r="R22" s="60" t="str">
        <f t="shared" si="1"/>
        <v/>
      </c>
      <c r="S22" s="25"/>
      <c r="T22" s="26" t="s">
        <v>15</v>
      </c>
      <c r="U22" s="25"/>
      <c r="V22" s="26" t="s">
        <v>9</v>
      </c>
      <c r="W22" s="25"/>
      <c r="X22" s="27" t="s">
        <v>16</v>
      </c>
      <c r="Y22" s="25" t="str">
        <f t="shared" si="2"/>
        <v/>
      </c>
      <c r="Z22" s="25" t="str">
        <f t="shared" si="3"/>
        <v/>
      </c>
      <c r="AA22" s="26" t="s">
        <v>15</v>
      </c>
      <c r="AB22" s="25" t="str">
        <f t="shared" si="4"/>
        <v/>
      </c>
      <c r="AC22" s="26" t="s">
        <v>9</v>
      </c>
      <c r="AD22" s="25" t="str">
        <f t="shared" si="5"/>
        <v/>
      </c>
      <c r="AE22" s="27" t="s">
        <v>16</v>
      </c>
    </row>
    <row r="23" spans="1:31" ht="26.25" customHeight="1">
      <c r="A23" s="123"/>
      <c r="B23" s="5">
        <v>2</v>
      </c>
      <c r="C23" s="79"/>
      <c r="D23" s="80"/>
      <c r="E23" s="80"/>
      <c r="F23" s="80"/>
      <c r="G23" s="80"/>
      <c r="H23" s="81"/>
      <c r="I23" s="79" t="str">
        <f t="shared" ref="I23" si="6">PHONETIC(C23)</f>
        <v/>
      </c>
      <c r="J23" s="80"/>
      <c r="K23" s="80"/>
      <c r="L23" s="80"/>
      <c r="M23" s="80"/>
      <c r="N23" s="81"/>
      <c r="O23" s="69" t="str">
        <f>IF(C23="","",データテーブル!$H$2)</f>
        <v/>
      </c>
      <c r="P23" s="33"/>
      <c r="Q23" s="34"/>
      <c r="R23" s="61" t="str">
        <f t="shared" si="1"/>
        <v/>
      </c>
      <c r="S23" s="35"/>
      <c r="T23" s="36" t="s">
        <v>15</v>
      </c>
      <c r="U23" s="35"/>
      <c r="V23" s="36" t="s">
        <v>9</v>
      </c>
      <c r="W23" s="35"/>
      <c r="X23" s="37" t="s">
        <v>16</v>
      </c>
      <c r="Y23" s="35" t="str">
        <f t="shared" si="2"/>
        <v/>
      </c>
      <c r="Z23" s="35" t="str">
        <f t="shared" si="3"/>
        <v/>
      </c>
      <c r="AA23" s="36" t="s">
        <v>15</v>
      </c>
      <c r="AB23" s="35" t="str">
        <f t="shared" si="4"/>
        <v/>
      </c>
      <c r="AC23" s="36" t="s">
        <v>9</v>
      </c>
      <c r="AD23" s="35" t="str">
        <f t="shared" si="5"/>
        <v/>
      </c>
      <c r="AE23" s="37" t="s">
        <v>16</v>
      </c>
    </row>
    <row r="24" spans="1:31" ht="26.25" customHeight="1">
      <c r="A24" s="123"/>
      <c r="B24" s="4">
        <v>1</v>
      </c>
      <c r="C24" s="88"/>
      <c r="D24" s="89"/>
      <c r="E24" s="89"/>
      <c r="F24" s="89"/>
      <c r="G24" s="89"/>
      <c r="H24" s="90"/>
      <c r="I24" s="88" t="str">
        <f>PHONETIC(C24)</f>
        <v/>
      </c>
      <c r="J24" s="89"/>
      <c r="K24" s="89"/>
      <c r="L24" s="89"/>
      <c r="M24" s="89"/>
      <c r="N24" s="90"/>
      <c r="O24" s="67" t="str">
        <f>IF(C24="","",データテーブル!$H$2)</f>
        <v/>
      </c>
      <c r="P24" s="23"/>
      <c r="Q24" s="24"/>
      <c r="R24" s="60" t="str">
        <f t="shared" si="1"/>
        <v/>
      </c>
      <c r="S24" s="25"/>
      <c r="T24" s="26" t="s">
        <v>15</v>
      </c>
      <c r="U24" s="25"/>
      <c r="V24" s="26" t="s">
        <v>9</v>
      </c>
      <c r="W24" s="25"/>
      <c r="X24" s="27" t="s">
        <v>16</v>
      </c>
      <c r="Y24" s="25" t="str">
        <f t="shared" si="2"/>
        <v/>
      </c>
      <c r="Z24" s="25" t="str">
        <f t="shared" si="3"/>
        <v/>
      </c>
      <c r="AA24" s="26" t="s">
        <v>15</v>
      </c>
      <c r="AB24" s="25" t="str">
        <f t="shared" si="4"/>
        <v/>
      </c>
      <c r="AC24" s="26" t="s">
        <v>9</v>
      </c>
      <c r="AD24" s="25" t="str">
        <f t="shared" si="5"/>
        <v/>
      </c>
      <c r="AE24" s="27" t="s">
        <v>16</v>
      </c>
    </row>
    <row r="25" spans="1:31" ht="26.25" customHeight="1">
      <c r="A25" s="123"/>
      <c r="B25" s="5">
        <v>2</v>
      </c>
      <c r="C25" s="79"/>
      <c r="D25" s="80"/>
      <c r="E25" s="80"/>
      <c r="F25" s="80"/>
      <c r="G25" s="80"/>
      <c r="H25" s="81"/>
      <c r="I25" s="79" t="str">
        <f t="shared" ref="I25:I29" si="7">PHONETIC(C25)</f>
        <v/>
      </c>
      <c r="J25" s="80"/>
      <c r="K25" s="80"/>
      <c r="L25" s="80"/>
      <c r="M25" s="80"/>
      <c r="N25" s="81"/>
      <c r="O25" s="69" t="str">
        <f>IF(C25="","",データテーブル!$H$2)</f>
        <v/>
      </c>
      <c r="P25" s="33"/>
      <c r="Q25" s="34"/>
      <c r="R25" s="61" t="str">
        <f t="shared" si="1"/>
        <v/>
      </c>
      <c r="S25" s="35"/>
      <c r="T25" s="36" t="s">
        <v>15</v>
      </c>
      <c r="U25" s="35"/>
      <c r="V25" s="36" t="s">
        <v>9</v>
      </c>
      <c r="W25" s="35"/>
      <c r="X25" s="37" t="s">
        <v>16</v>
      </c>
      <c r="Y25" s="35" t="str">
        <f t="shared" si="2"/>
        <v/>
      </c>
      <c r="Z25" s="35" t="str">
        <f t="shared" si="3"/>
        <v/>
      </c>
      <c r="AA25" s="36" t="s">
        <v>15</v>
      </c>
      <c r="AB25" s="35" t="str">
        <f t="shared" si="4"/>
        <v/>
      </c>
      <c r="AC25" s="36" t="s">
        <v>9</v>
      </c>
      <c r="AD25" s="35" t="str">
        <f t="shared" si="5"/>
        <v/>
      </c>
      <c r="AE25" s="37" t="s">
        <v>16</v>
      </c>
    </row>
    <row r="26" spans="1:31" ht="26.25" customHeight="1">
      <c r="A26" s="123"/>
      <c r="B26" s="4">
        <v>1</v>
      </c>
      <c r="C26" s="88"/>
      <c r="D26" s="89"/>
      <c r="E26" s="89"/>
      <c r="F26" s="89"/>
      <c r="G26" s="89"/>
      <c r="H26" s="90"/>
      <c r="I26" s="88" t="str">
        <f t="shared" si="7"/>
        <v/>
      </c>
      <c r="J26" s="89"/>
      <c r="K26" s="89"/>
      <c r="L26" s="89"/>
      <c r="M26" s="89"/>
      <c r="N26" s="90"/>
      <c r="O26" s="67" t="str">
        <f>IF(C26="","",データテーブル!$H$2)</f>
        <v/>
      </c>
      <c r="P26" s="23"/>
      <c r="Q26" s="24"/>
      <c r="R26" s="60" t="str">
        <f t="shared" si="1"/>
        <v/>
      </c>
      <c r="S26" s="25"/>
      <c r="T26" s="26" t="s">
        <v>15</v>
      </c>
      <c r="U26" s="25"/>
      <c r="V26" s="26" t="s">
        <v>9</v>
      </c>
      <c r="W26" s="25"/>
      <c r="X26" s="27" t="s">
        <v>16</v>
      </c>
      <c r="Y26" s="25" t="str">
        <f t="shared" si="2"/>
        <v/>
      </c>
      <c r="Z26" s="25" t="str">
        <f t="shared" si="3"/>
        <v/>
      </c>
      <c r="AA26" s="26" t="s">
        <v>15</v>
      </c>
      <c r="AB26" s="25" t="str">
        <f t="shared" si="4"/>
        <v/>
      </c>
      <c r="AC26" s="26" t="s">
        <v>9</v>
      </c>
      <c r="AD26" s="25" t="str">
        <f t="shared" si="5"/>
        <v/>
      </c>
      <c r="AE26" s="27" t="s">
        <v>16</v>
      </c>
    </row>
    <row r="27" spans="1:31" ht="26.25" customHeight="1">
      <c r="A27" s="123"/>
      <c r="B27" s="5">
        <v>2</v>
      </c>
      <c r="C27" s="79"/>
      <c r="D27" s="80"/>
      <c r="E27" s="80"/>
      <c r="F27" s="80"/>
      <c r="G27" s="80"/>
      <c r="H27" s="81"/>
      <c r="I27" s="79" t="str">
        <f t="shared" si="7"/>
        <v/>
      </c>
      <c r="J27" s="80"/>
      <c r="K27" s="80"/>
      <c r="L27" s="80"/>
      <c r="M27" s="80"/>
      <c r="N27" s="81"/>
      <c r="O27" s="69" t="str">
        <f>IF(C27="","",データテーブル!$H$2)</f>
        <v/>
      </c>
      <c r="P27" s="33"/>
      <c r="Q27" s="34"/>
      <c r="R27" s="61" t="str">
        <f t="shared" si="1"/>
        <v/>
      </c>
      <c r="S27" s="35"/>
      <c r="T27" s="36" t="s">
        <v>15</v>
      </c>
      <c r="U27" s="35"/>
      <c r="V27" s="36" t="s">
        <v>9</v>
      </c>
      <c r="W27" s="35"/>
      <c r="X27" s="37" t="s">
        <v>16</v>
      </c>
      <c r="Y27" s="35" t="str">
        <f t="shared" si="2"/>
        <v/>
      </c>
      <c r="Z27" s="35" t="str">
        <f t="shared" si="3"/>
        <v/>
      </c>
      <c r="AA27" s="36" t="s">
        <v>15</v>
      </c>
      <c r="AB27" s="35" t="str">
        <f t="shared" si="4"/>
        <v/>
      </c>
      <c r="AC27" s="36" t="s">
        <v>9</v>
      </c>
      <c r="AD27" s="35" t="str">
        <f t="shared" si="5"/>
        <v/>
      </c>
      <c r="AE27" s="37" t="s">
        <v>16</v>
      </c>
    </row>
    <row r="28" spans="1:31" ht="26.25" customHeight="1">
      <c r="A28" s="123"/>
      <c r="B28" s="4">
        <v>1</v>
      </c>
      <c r="C28" s="88"/>
      <c r="D28" s="89"/>
      <c r="E28" s="89"/>
      <c r="F28" s="89"/>
      <c r="G28" s="89"/>
      <c r="H28" s="90"/>
      <c r="I28" s="88" t="str">
        <f t="shared" si="7"/>
        <v/>
      </c>
      <c r="J28" s="89"/>
      <c r="K28" s="89"/>
      <c r="L28" s="89"/>
      <c r="M28" s="89"/>
      <c r="N28" s="90"/>
      <c r="O28" s="67" t="str">
        <f>IF(C28="","",データテーブル!$H$2)</f>
        <v/>
      </c>
      <c r="P28" s="23"/>
      <c r="Q28" s="24"/>
      <c r="R28" s="60" t="str">
        <f t="shared" si="1"/>
        <v/>
      </c>
      <c r="S28" s="25"/>
      <c r="T28" s="26" t="s">
        <v>15</v>
      </c>
      <c r="U28" s="25"/>
      <c r="V28" s="26" t="s">
        <v>9</v>
      </c>
      <c r="W28" s="25"/>
      <c r="X28" s="27" t="s">
        <v>16</v>
      </c>
      <c r="Y28" s="25" t="str">
        <f t="shared" si="2"/>
        <v/>
      </c>
      <c r="Z28" s="25" t="str">
        <f t="shared" si="3"/>
        <v/>
      </c>
      <c r="AA28" s="26" t="s">
        <v>15</v>
      </c>
      <c r="AB28" s="25" t="str">
        <f t="shared" si="4"/>
        <v/>
      </c>
      <c r="AC28" s="26" t="s">
        <v>9</v>
      </c>
      <c r="AD28" s="25" t="str">
        <f t="shared" si="5"/>
        <v/>
      </c>
      <c r="AE28" s="27" t="s">
        <v>16</v>
      </c>
    </row>
    <row r="29" spans="1:31" ht="26.25" customHeight="1">
      <c r="A29" s="124"/>
      <c r="B29" s="5">
        <v>2</v>
      </c>
      <c r="C29" s="79"/>
      <c r="D29" s="80"/>
      <c r="E29" s="80"/>
      <c r="F29" s="80"/>
      <c r="G29" s="80"/>
      <c r="H29" s="81"/>
      <c r="I29" s="79" t="str">
        <f t="shared" si="7"/>
        <v/>
      </c>
      <c r="J29" s="80"/>
      <c r="K29" s="80"/>
      <c r="L29" s="80"/>
      <c r="M29" s="80"/>
      <c r="N29" s="81"/>
      <c r="O29" s="69" t="str">
        <f>IF(C29="","",データテーブル!$H$2)</f>
        <v/>
      </c>
      <c r="P29" s="33"/>
      <c r="Q29" s="34"/>
      <c r="R29" s="61" t="str">
        <f t="shared" si="1"/>
        <v/>
      </c>
      <c r="S29" s="35"/>
      <c r="T29" s="36" t="s">
        <v>15</v>
      </c>
      <c r="U29" s="35"/>
      <c r="V29" s="36" t="s">
        <v>9</v>
      </c>
      <c r="W29" s="35"/>
      <c r="X29" s="37" t="s">
        <v>16</v>
      </c>
      <c r="Y29" s="35" t="str">
        <f t="shared" si="2"/>
        <v/>
      </c>
      <c r="Z29" s="35" t="str">
        <f t="shared" si="3"/>
        <v/>
      </c>
      <c r="AA29" s="36" t="s">
        <v>15</v>
      </c>
      <c r="AB29" s="35" t="str">
        <f t="shared" si="4"/>
        <v/>
      </c>
      <c r="AC29" s="36" t="s">
        <v>9</v>
      </c>
      <c r="AD29" s="35" t="str">
        <f t="shared" si="5"/>
        <v/>
      </c>
      <c r="AE29" s="37" t="s">
        <v>16</v>
      </c>
    </row>
    <row r="30" spans="1:31" ht="26.25" customHeight="1">
      <c r="A30" s="122" t="s">
        <v>17</v>
      </c>
      <c r="B30" s="4">
        <v>1</v>
      </c>
      <c r="C30" s="88"/>
      <c r="D30" s="89"/>
      <c r="E30" s="89"/>
      <c r="F30" s="89"/>
      <c r="G30" s="89"/>
      <c r="H30" s="90"/>
      <c r="I30" s="88" t="str">
        <f t="shared" si="0"/>
        <v/>
      </c>
      <c r="J30" s="89"/>
      <c r="K30" s="89"/>
      <c r="L30" s="89"/>
      <c r="M30" s="89"/>
      <c r="N30" s="90"/>
      <c r="O30" s="67" t="str">
        <f>IF(C30="","",データテーブル!$H$2)</f>
        <v/>
      </c>
      <c r="P30" s="23"/>
      <c r="Q30" s="24"/>
      <c r="R30" s="60" t="str">
        <f t="shared" si="1"/>
        <v/>
      </c>
      <c r="S30" s="25"/>
      <c r="T30" s="26" t="s">
        <v>15</v>
      </c>
      <c r="U30" s="25"/>
      <c r="V30" s="26" t="s">
        <v>9</v>
      </c>
      <c r="W30" s="25"/>
      <c r="X30" s="27" t="s">
        <v>16</v>
      </c>
      <c r="Y30" s="25" t="str">
        <f t="shared" si="2"/>
        <v/>
      </c>
      <c r="Z30" s="25" t="str">
        <f t="shared" si="3"/>
        <v/>
      </c>
      <c r="AA30" s="26" t="s">
        <v>15</v>
      </c>
      <c r="AB30" s="25" t="str">
        <f t="shared" si="4"/>
        <v/>
      </c>
      <c r="AC30" s="26" t="s">
        <v>9</v>
      </c>
      <c r="AD30" s="25" t="str">
        <f t="shared" si="5"/>
        <v/>
      </c>
      <c r="AE30" s="27" t="s">
        <v>16</v>
      </c>
    </row>
    <row r="31" spans="1:31" ht="26.25" customHeight="1">
      <c r="A31" s="123"/>
      <c r="B31" s="5">
        <v>2</v>
      </c>
      <c r="C31" s="79"/>
      <c r="D31" s="80"/>
      <c r="E31" s="80"/>
      <c r="F31" s="80"/>
      <c r="G31" s="80"/>
      <c r="H31" s="81"/>
      <c r="I31" s="79" t="str">
        <f t="shared" si="0"/>
        <v/>
      </c>
      <c r="J31" s="80"/>
      <c r="K31" s="80"/>
      <c r="L31" s="80"/>
      <c r="M31" s="80"/>
      <c r="N31" s="81"/>
      <c r="O31" s="69" t="str">
        <f>IF(C31="","",データテーブル!$H$2)</f>
        <v/>
      </c>
      <c r="P31" s="33"/>
      <c r="Q31" s="34"/>
      <c r="R31" s="61" t="str">
        <f t="shared" si="1"/>
        <v/>
      </c>
      <c r="S31" s="35"/>
      <c r="T31" s="36" t="s">
        <v>15</v>
      </c>
      <c r="U31" s="35"/>
      <c r="V31" s="36" t="s">
        <v>9</v>
      </c>
      <c r="W31" s="35"/>
      <c r="X31" s="37" t="s">
        <v>16</v>
      </c>
      <c r="Y31" s="35" t="str">
        <f t="shared" si="2"/>
        <v/>
      </c>
      <c r="Z31" s="35" t="str">
        <f t="shared" si="3"/>
        <v/>
      </c>
      <c r="AA31" s="36" t="s">
        <v>15</v>
      </c>
      <c r="AB31" s="35" t="str">
        <f t="shared" si="4"/>
        <v/>
      </c>
      <c r="AC31" s="36" t="s">
        <v>9</v>
      </c>
      <c r="AD31" s="35" t="str">
        <f t="shared" si="5"/>
        <v/>
      </c>
      <c r="AE31" s="37" t="s">
        <v>16</v>
      </c>
    </row>
    <row r="32" spans="1:31" ht="26.25" customHeight="1">
      <c r="A32" s="123"/>
      <c r="B32" s="4">
        <v>1</v>
      </c>
      <c r="C32" s="88"/>
      <c r="D32" s="89"/>
      <c r="E32" s="89"/>
      <c r="F32" s="89"/>
      <c r="G32" s="89"/>
      <c r="H32" s="90"/>
      <c r="I32" s="88" t="str">
        <f t="shared" si="0"/>
        <v/>
      </c>
      <c r="J32" s="89"/>
      <c r="K32" s="89"/>
      <c r="L32" s="89"/>
      <c r="M32" s="89"/>
      <c r="N32" s="90"/>
      <c r="O32" s="67" t="str">
        <f>IF(C32="","",データテーブル!$H$2)</f>
        <v/>
      </c>
      <c r="P32" s="23"/>
      <c r="Q32" s="24"/>
      <c r="R32" s="60" t="str">
        <f t="shared" si="1"/>
        <v/>
      </c>
      <c r="S32" s="25"/>
      <c r="T32" s="26" t="s">
        <v>15</v>
      </c>
      <c r="U32" s="25"/>
      <c r="V32" s="26" t="s">
        <v>9</v>
      </c>
      <c r="W32" s="25"/>
      <c r="X32" s="27" t="s">
        <v>16</v>
      </c>
      <c r="Y32" s="25" t="str">
        <f t="shared" si="2"/>
        <v/>
      </c>
      <c r="Z32" s="25" t="str">
        <f t="shared" si="3"/>
        <v/>
      </c>
      <c r="AA32" s="26" t="s">
        <v>15</v>
      </c>
      <c r="AB32" s="25" t="str">
        <f t="shared" si="4"/>
        <v/>
      </c>
      <c r="AC32" s="26" t="s">
        <v>9</v>
      </c>
      <c r="AD32" s="25" t="str">
        <f t="shared" si="5"/>
        <v/>
      </c>
      <c r="AE32" s="27" t="s">
        <v>16</v>
      </c>
    </row>
    <row r="33" spans="1:32" ht="26.25" customHeight="1">
      <c r="A33" s="123"/>
      <c r="B33" s="5">
        <v>2</v>
      </c>
      <c r="C33" s="79"/>
      <c r="D33" s="80"/>
      <c r="E33" s="80"/>
      <c r="F33" s="80"/>
      <c r="G33" s="80"/>
      <c r="H33" s="81"/>
      <c r="I33" s="79" t="str">
        <f t="shared" si="0"/>
        <v/>
      </c>
      <c r="J33" s="80"/>
      <c r="K33" s="80"/>
      <c r="L33" s="80"/>
      <c r="M33" s="80"/>
      <c r="N33" s="81"/>
      <c r="O33" s="69" t="str">
        <f>IF(C33="","",データテーブル!$H$2)</f>
        <v/>
      </c>
      <c r="P33" s="33"/>
      <c r="Q33" s="34"/>
      <c r="R33" s="61" t="str">
        <f t="shared" si="1"/>
        <v/>
      </c>
      <c r="S33" s="35"/>
      <c r="T33" s="36" t="s">
        <v>15</v>
      </c>
      <c r="U33" s="35"/>
      <c r="V33" s="36" t="s">
        <v>9</v>
      </c>
      <c r="W33" s="35"/>
      <c r="X33" s="37" t="s">
        <v>16</v>
      </c>
      <c r="Y33" s="35" t="str">
        <f t="shared" si="2"/>
        <v/>
      </c>
      <c r="Z33" s="35" t="str">
        <f t="shared" si="3"/>
        <v/>
      </c>
      <c r="AA33" s="36" t="s">
        <v>15</v>
      </c>
      <c r="AB33" s="35" t="str">
        <f t="shared" si="4"/>
        <v/>
      </c>
      <c r="AC33" s="36" t="s">
        <v>9</v>
      </c>
      <c r="AD33" s="35" t="str">
        <f t="shared" si="5"/>
        <v/>
      </c>
      <c r="AE33" s="37" t="s">
        <v>16</v>
      </c>
    </row>
    <row r="34" spans="1:32" ht="26.25" customHeight="1">
      <c r="A34" s="123"/>
      <c r="B34" s="4">
        <v>1</v>
      </c>
      <c r="C34" s="88"/>
      <c r="D34" s="89"/>
      <c r="E34" s="89"/>
      <c r="F34" s="89"/>
      <c r="G34" s="89"/>
      <c r="H34" s="90"/>
      <c r="I34" s="88" t="str">
        <f t="shared" si="0"/>
        <v/>
      </c>
      <c r="J34" s="89"/>
      <c r="K34" s="89"/>
      <c r="L34" s="89"/>
      <c r="M34" s="89"/>
      <c r="N34" s="90"/>
      <c r="O34" s="67" t="str">
        <f>IF(C34="","",データテーブル!$H$2)</f>
        <v/>
      </c>
      <c r="P34" s="23"/>
      <c r="Q34" s="24"/>
      <c r="R34" s="60" t="str">
        <f t="shared" si="1"/>
        <v/>
      </c>
      <c r="S34" s="25"/>
      <c r="T34" s="26" t="s">
        <v>15</v>
      </c>
      <c r="U34" s="25"/>
      <c r="V34" s="26" t="s">
        <v>9</v>
      </c>
      <c r="W34" s="25"/>
      <c r="X34" s="27" t="s">
        <v>16</v>
      </c>
      <c r="Y34" s="25" t="str">
        <f t="shared" si="2"/>
        <v/>
      </c>
      <c r="Z34" s="25" t="str">
        <f t="shared" si="3"/>
        <v/>
      </c>
      <c r="AA34" s="26" t="s">
        <v>15</v>
      </c>
      <c r="AB34" s="25" t="str">
        <f t="shared" si="4"/>
        <v/>
      </c>
      <c r="AC34" s="26" t="s">
        <v>9</v>
      </c>
      <c r="AD34" s="25" t="str">
        <f t="shared" si="5"/>
        <v/>
      </c>
      <c r="AE34" s="27" t="s">
        <v>16</v>
      </c>
    </row>
    <row r="35" spans="1:32" ht="26.25" customHeight="1">
      <c r="A35" s="123"/>
      <c r="B35" s="5">
        <v>2</v>
      </c>
      <c r="C35" s="79"/>
      <c r="D35" s="80"/>
      <c r="E35" s="80"/>
      <c r="F35" s="80"/>
      <c r="G35" s="80"/>
      <c r="H35" s="81"/>
      <c r="I35" s="79" t="str">
        <f t="shared" si="0"/>
        <v/>
      </c>
      <c r="J35" s="80"/>
      <c r="K35" s="80"/>
      <c r="L35" s="80"/>
      <c r="M35" s="80"/>
      <c r="N35" s="81"/>
      <c r="O35" s="69" t="str">
        <f>IF(C35="","",データテーブル!$H$2)</f>
        <v/>
      </c>
      <c r="P35" s="33"/>
      <c r="Q35" s="34"/>
      <c r="R35" s="61" t="str">
        <f t="shared" si="1"/>
        <v/>
      </c>
      <c r="S35" s="35"/>
      <c r="T35" s="36" t="s">
        <v>15</v>
      </c>
      <c r="U35" s="35"/>
      <c r="V35" s="36" t="s">
        <v>9</v>
      </c>
      <c r="W35" s="35"/>
      <c r="X35" s="37" t="s">
        <v>16</v>
      </c>
      <c r="Y35" s="35" t="str">
        <f t="shared" si="2"/>
        <v/>
      </c>
      <c r="Z35" s="35" t="str">
        <f t="shared" si="3"/>
        <v/>
      </c>
      <c r="AA35" s="36" t="s">
        <v>15</v>
      </c>
      <c r="AB35" s="35" t="str">
        <f t="shared" si="4"/>
        <v/>
      </c>
      <c r="AC35" s="36" t="s">
        <v>9</v>
      </c>
      <c r="AD35" s="35" t="str">
        <f t="shared" si="5"/>
        <v/>
      </c>
      <c r="AE35" s="37" t="s">
        <v>16</v>
      </c>
    </row>
    <row r="36" spans="1:32" ht="26.25" customHeight="1">
      <c r="A36" s="123"/>
      <c r="B36" s="4">
        <v>1</v>
      </c>
      <c r="C36" s="88"/>
      <c r="D36" s="89"/>
      <c r="E36" s="89"/>
      <c r="F36" s="89"/>
      <c r="G36" s="89"/>
      <c r="H36" s="90"/>
      <c r="I36" s="88" t="str">
        <f t="shared" si="0"/>
        <v/>
      </c>
      <c r="J36" s="89"/>
      <c r="K36" s="89"/>
      <c r="L36" s="89"/>
      <c r="M36" s="89"/>
      <c r="N36" s="90"/>
      <c r="O36" s="67" t="str">
        <f>IF(C36="","",データテーブル!$H$2)</f>
        <v/>
      </c>
      <c r="P36" s="23"/>
      <c r="Q36" s="24"/>
      <c r="R36" s="60" t="str">
        <f t="shared" si="1"/>
        <v/>
      </c>
      <c r="S36" s="25"/>
      <c r="T36" s="26" t="s">
        <v>15</v>
      </c>
      <c r="U36" s="25"/>
      <c r="V36" s="26" t="s">
        <v>9</v>
      </c>
      <c r="W36" s="25"/>
      <c r="X36" s="27" t="s">
        <v>16</v>
      </c>
      <c r="Y36" s="25" t="str">
        <f t="shared" si="2"/>
        <v/>
      </c>
      <c r="Z36" s="25" t="str">
        <f t="shared" si="3"/>
        <v/>
      </c>
      <c r="AA36" s="26" t="s">
        <v>15</v>
      </c>
      <c r="AB36" s="25" t="str">
        <f t="shared" si="4"/>
        <v/>
      </c>
      <c r="AC36" s="26" t="s">
        <v>9</v>
      </c>
      <c r="AD36" s="25" t="str">
        <f t="shared" si="5"/>
        <v/>
      </c>
      <c r="AE36" s="27" t="s">
        <v>16</v>
      </c>
    </row>
    <row r="37" spans="1:32" ht="26.25" customHeight="1">
      <c r="A37" s="123"/>
      <c r="B37" s="5">
        <v>2</v>
      </c>
      <c r="C37" s="79"/>
      <c r="D37" s="80"/>
      <c r="E37" s="80"/>
      <c r="F37" s="80"/>
      <c r="G37" s="80"/>
      <c r="H37" s="81"/>
      <c r="I37" s="79" t="str">
        <f t="shared" si="0"/>
        <v/>
      </c>
      <c r="J37" s="80"/>
      <c r="K37" s="80"/>
      <c r="L37" s="80"/>
      <c r="M37" s="80"/>
      <c r="N37" s="81"/>
      <c r="O37" s="69" t="str">
        <f>IF(C37="","",データテーブル!$H$2)</f>
        <v/>
      </c>
      <c r="P37" s="33"/>
      <c r="Q37" s="34"/>
      <c r="R37" s="61" t="str">
        <f t="shared" si="1"/>
        <v/>
      </c>
      <c r="S37" s="35"/>
      <c r="T37" s="36" t="s">
        <v>15</v>
      </c>
      <c r="U37" s="35"/>
      <c r="V37" s="36" t="s">
        <v>9</v>
      </c>
      <c r="W37" s="35"/>
      <c r="X37" s="37" t="s">
        <v>16</v>
      </c>
      <c r="Y37" s="35" t="str">
        <f t="shared" si="2"/>
        <v/>
      </c>
      <c r="Z37" s="35" t="str">
        <f t="shared" si="3"/>
        <v/>
      </c>
      <c r="AA37" s="36" t="s">
        <v>15</v>
      </c>
      <c r="AB37" s="35" t="str">
        <f t="shared" si="4"/>
        <v/>
      </c>
      <c r="AC37" s="36" t="s">
        <v>9</v>
      </c>
      <c r="AD37" s="35" t="str">
        <f t="shared" si="5"/>
        <v/>
      </c>
      <c r="AE37" s="37" t="s">
        <v>16</v>
      </c>
    </row>
    <row r="38" spans="1:32" ht="26.25" customHeight="1">
      <c r="A38" s="123"/>
      <c r="B38" s="4">
        <v>1</v>
      </c>
      <c r="C38" s="88"/>
      <c r="D38" s="89"/>
      <c r="E38" s="89"/>
      <c r="F38" s="89"/>
      <c r="G38" s="89"/>
      <c r="H38" s="90"/>
      <c r="I38" s="88" t="str">
        <f t="shared" si="0"/>
        <v/>
      </c>
      <c r="J38" s="89"/>
      <c r="K38" s="89"/>
      <c r="L38" s="89"/>
      <c r="M38" s="89"/>
      <c r="N38" s="90"/>
      <c r="O38" s="67" t="str">
        <f>IF(C38="","",データテーブル!$H$2)</f>
        <v/>
      </c>
      <c r="P38" s="23"/>
      <c r="Q38" s="24"/>
      <c r="R38" s="60" t="str">
        <f t="shared" si="1"/>
        <v/>
      </c>
      <c r="S38" s="25"/>
      <c r="T38" s="26" t="s">
        <v>15</v>
      </c>
      <c r="U38" s="25"/>
      <c r="V38" s="26" t="s">
        <v>9</v>
      </c>
      <c r="W38" s="25"/>
      <c r="X38" s="27" t="s">
        <v>16</v>
      </c>
      <c r="Y38" s="25" t="str">
        <f t="shared" si="2"/>
        <v/>
      </c>
      <c r="Z38" s="25" t="str">
        <f t="shared" si="3"/>
        <v/>
      </c>
      <c r="AA38" s="26" t="s">
        <v>15</v>
      </c>
      <c r="AB38" s="25" t="str">
        <f t="shared" si="4"/>
        <v/>
      </c>
      <c r="AC38" s="26" t="s">
        <v>9</v>
      </c>
      <c r="AD38" s="25" t="str">
        <f t="shared" si="5"/>
        <v/>
      </c>
      <c r="AE38" s="27" t="s">
        <v>16</v>
      </c>
    </row>
    <row r="39" spans="1:32" ht="26.25" customHeight="1">
      <c r="A39" s="124"/>
      <c r="B39" s="5">
        <v>2</v>
      </c>
      <c r="C39" s="79"/>
      <c r="D39" s="80"/>
      <c r="E39" s="80"/>
      <c r="F39" s="80"/>
      <c r="G39" s="80"/>
      <c r="H39" s="81"/>
      <c r="I39" s="79" t="str">
        <f t="shared" si="0"/>
        <v/>
      </c>
      <c r="J39" s="80"/>
      <c r="K39" s="80"/>
      <c r="L39" s="80"/>
      <c r="M39" s="80"/>
      <c r="N39" s="81"/>
      <c r="O39" s="69" t="str">
        <f>IF(C39="","",データテーブル!$H$2)</f>
        <v/>
      </c>
      <c r="P39" s="33"/>
      <c r="Q39" s="34"/>
      <c r="R39" s="61" t="str">
        <f t="shared" si="1"/>
        <v/>
      </c>
      <c r="S39" s="35"/>
      <c r="T39" s="36" t="s">
        <v>15</v>
      </c>
      <c r="U39" s="35"/>
      <c r="V39" s="36" t="s">
        <v>9</v>
      </c>
      <c r="W39" s="35"/>
      <c r="X39" s="37" t="s">
        <v>16</v>
      </c>
      <c r="Y39" s="35" t="str">
        <f t="shared" si="2"/>
        <v/>
      </c>
      <c r="Z39" s="35" t="str">
        <f t="shared" si="3"/>
        <v/>
      </c>
      <c r="AA39" s="36" t="s">
        <v>15</v>
      </c>
      <c r="AB39" s="35" t="str">
        <f t="shared" si="4"/>
        <v/>
      </c>
      <c r="AC39" s="36" t="s">
        <v>9</v>
      </c>
      <c r="AD39" s="35" t="str">
        <f t="shared" si="5"/>
        <v/>
      </c>
      <c r="AE39" s="37" t="s">
        <v>16</v>
      </c>
      <c r="AF39" s="12" t="s">
        <v>58</v>
      </c>
    </row>
    <row r="40" spans="1:32" ht="26.25" customHeight="1">
      <c r="A40" s="120" t="s">
        <v>18</v>
      </c>
      <c r="B40" s="4">
        <v>1</v>
      </c>
      <c r="C40" s="88"/>
      <c r="D40" s="89"/>
      <c r="E40" s="89"/>
      <c r="F40" s="89"/>
      <c r="G40" s="89"/>
      <c r="H40" s="90"/>
      <c r="I40" s="88" t="str">
        <f t="shared" si="0"/>
        <v/>
      </c>
      <c r="J40" s="89"/>
      <c r="K40" s="89"/>
      <c r="L40" s="89"/>
      <c r="M40" s="89"/>
      <c r="N40" s="90"/>
      <c r="O40" s="67" t="str">
        <f>IF(C40="","",データテーブル!$H$2)</f>
        <v/>
      </c>
      <c r="P40" s="23"/>
      <c r="Q40" s="24"/>
      <c r="R40" s="60" t="str">
        <f t="shared" si="1"/>
        <v/>
      </c>
      <c r="S40" s="25"/>
      <c r="T40" s="26" t="s">
        <v>15</v>
      </c>
      <c r="U40" s="25"/>
      <c r="V40" s="26" t="s">
        <v>9</v>
      </c>
      <c r="W40" s="25"/>
      <c r="X40" s="27" t="s">
        <v>16</v>
      </c>
      <c r="Y40" s="25" t="str">
        <f t="shared" si="2"/>
        <v/>
      </c>
      <c r="Z40" s="25" t="str">
        <f t="shared" si="3"/>
        <v/>
      </c>
      <c r="AA40" s="26" t="s">
        <v>15</v>
      </c>
      <c r="AB40" s="25" t="str">
        <f t="shared" si="4"/>
        <v/>
      </c>
      <c r="AC40" s="26" t="s">
        <v>9</v>
      </c>
      <c r="AD40" s="25" t="str">
        <f t="shared" si="5"/>
        <v/>
      </c>
      <c r="AE40" s="27" t="s">
        <v>16</v>
      </c>
      <c r="AF40" s="47"/>
    </row>
    <row r="41" spans="1:32" ht="26.25" customHeight="1">
      <c r="A41" s="120"/>
      <c r="B41" s="6">
        <v>2</v>
      </c>
      <c r="C41" s="85"/>
      <c r="D41" s="86"/>
      <c r="E41" s="86"/>
      <c r="F41" s="86"/>
      <c r="G41" s="86"/>
      <c r="H41" s="87"/>
      <c r="I41" s="85" t="str">
        <f t="shared" si="0"/>
        <v/>
      </c>
      <c r="J41" s="86"/>
      <c r="K41" s="86"/>
      <c r="L41" s="86"/>
      <c r="M41" s="86"/>
      <c r="N41" s="87"/>
      <c r="O41" s="68" t="str">
        <f>IF(C41="","",データテーブル!$H$2)</f>
        <v/>
      </c>
      <c r="P41" s="28"/>
      <c r="Q41" s="29"/>
      <c r="R41" s="62" t="str">
        <f t="shared" si="1"/>
        <v/>
      </c>
      <c r="S41" s="30"/>
      <c r="T41" s="31" t="s">
        <v>15</v>
      </c>
      <c r="U41" s="30"/>
      <c r="V41" s="31" t="s">
        <v>9</v>
      </c>
      <c r="W41" s="30"/>
      <c r="X41" s="32" t="s">
        <v>16</v>
      </c>
      <c r="Y41" s="30" t="str">
        <f t="shared" si="2"/>
        <v/>
      </c>
      <c r="Z41" s="30" t="str">
        <f t="shared" si="3"/>
        <v/>
      </c>
      <c r="AA41" s="31" t="s">
        <v>15</v>
      </c>
      <c r="AB41" s="30" t="str">
        <f t="shared" si="4"/>
        <v/>
      </c>
      <c r="AC41" s="31" t="s">
        <v>9</v>
      </c>
      <c r="AD41" s="30" t="str">
        <f t="shared" si="5"/>
        <v/>
      </c>
      <c r="AE41" s="32" t="s">
        <v>16</v>
      </c>
      <c r="AF41" s="48"/>
    </row>
    <row r="42" spans="1:32" ht="26.25" customHeight="1">
      <c r="A42" s="120"/>
      <c r="B42" s="6">
        <v>3</v>
      </c>
      <c r="C42" s="85"/>
      <c r="D42" s="86"/>
      <c r="E42" s="86"/>
      <c r="F42" s="86"/>
      <c r="G42" s="86"/>
      <c r="H42" s="87"/>
      <c r="I42" s="85" t="str">
        <f t="shared" si="0"/>
        <v/>
      </c>
      <c r="J42" s="86"/>
      <c r="K42" s="86"/>
      <c r="L42" s="86"/>
      <c r="M42" s="86"/>
      <c r="N42" s="87"/>
      <c r="O42" s="68" t="str">
        <f>IF(C42="","",データテーブル!$H$2)</f>
        <v/>
      </c>
      <c r="P42" s="28"/>
      <c r="Q42" s="29"/>
      <c r="R42" s="62" t="str">
        <f t="shared" si="1"/>
        <v/>
      </c>
      <c r="S42" s="30"/>
      <c r="T42" s="31" t="s">
        <v>15</v>
      </c>
      <c r="U42" s="30"/>
      <c r="V42" s="31" t="s">
        <v>9</v>
      </c>
      <c r="W42" s="30"/>
      <c r="X42" s="32" t="s">
        <v>16</v>
      </c>
      <c r="Y42" s="30" t="str">
        <f t="shared" si="2"/>
        <v/>
      </c>
      <c r="Z42" s="30" t="str">
        <f t="shared" si="3"/>
        <v/>
      </c>
      <c r="AA42" s="31" t="s">
        <v>15</v>
      </c>
      <c r="AB42" s="30" t="str">
        <f t="shared" si="4"/>
        <v/>
      </c>
      <c r="AC42" s="31" t="s">
        <v>9</v>
      </c>
      <c r="AD42" s="30" t="str">
        <f t="shared" si="5"/>
        <v/>
      </c>
      <c r="AE42" s="32" t="s">
        <v>16</v>
      </c>
      <c r="AF42" s="48"/>
    </row>
    <row r="43" spans="1:32" ht="26.25" customHeight="1">
      <c r="A43" s="120"/>
      <c r="B43" s="6">
        <v>4</v>
      </c>
      <c r="C43" s="85"/>
      <c r="D43" s="86"/>
      <c r="E43" s="86"/>
      <c r="F43" s="86"/>
      <c r="G43" s="86"/>
      <c r="H43" s="87"/>
      <c r="I43" s="85" t="str">
        <f t="shared" si="0"/>
        <v/>
      </c>
      <c r="J43" s="86"/>
      <c r="K43" s="86"/>
      <c r="L43" s="86"/>
      <c r="M43" s="86"/>
      <c r="N43" s="87"/>
      <c r="O43" s="68" t="str">
        <f>IF(C43="","",データテーブル!$H$2)</f>
        <v/>
      </c>
      <c r="P43" s="28"/>
      <c r="Q43" s="29"/>
      <c r="R43" s="62" t="str">
        <f t="shared" si="1"/>
        <v/>
      </c>
      <c r="S43" s="30"/>
      <c r="T43" s="31" t="s">
        <v>15</v>
      </c>
      <c r="U43" s="30"/>
      <c r="V43" s="31" t="s">
        <v>9</v>
      </c>
      <c r="W43" s="30"/>
      <c r="X43" s="32" t="s">
        <v>16</v>
      </c>
      <c r="Y43" s="30" t="str">
        <f t="shared" si="2"/>
        <v/>
      </c>
      <c r="Z43" s="30" t="str">
        <f t="shared" si="3"/>
        <v/>
      </c>
      <c r="AA43" s="31" t="s">
        <v>15</v>
      </c>
      <c r="AB43" s="30" t="str">
        <f t="shared" si="4"/>
        <v/>
      </c>
      <c r="AC43" s="31" t="s">
        <v>9</v>
      </c>
      <c r="AD43" s="30" t="str">
        <f t="shared" si="5"/>
        <v/>
      </c>
      <c r="AE43" s="32" t="s">
        <v>16</v>
      </c>
      <c r="AF43" s="48"/>
    </row>
    <row r="44" spans="1:32" ht="26.25" customHeight="1">
      <c r="A44" s="120"/>
      <c r="B44" s="6">
        <v>5</v>
      </c>
      <c r="C44" s="85"/>
      <c r="D44" s="86"/>
      <c r="E44" s="86"/>
      <c r="F44" s="86"/>
      <c r="G44" s="86"/>
      <c r="H44" s="87"/>
      <c r="I44" s="85" t="str">
        <f t="shared" si="0"/>
        <v/>
      </c>
      <c r="J44" s="86"/>
      <c r="K44" s="86"/>
      <c r="L44" s="86"/>
      <c r="M44" s="86"/>
      <c r="N44" s="87"/>
      <c r="O44" s="68" t="str">
        <f>IF(C44="","",データテーブル!$H$2)</f>
        <v/>
      </c>
      <c r="P44" s="28"/>
      <c r="Q44" s="29"/>
      <c r="R44" s="62" t="str">
        <f t="shared" si="1"/>
        <v/>
      </c>
      <c r="S44" s="30"/>
      <c r="T44" s="31" t="s">
        <v>15</v>
      </c>
      <c r="U44" s="30"/>
      <c r="V44" s="31" t="s">
        <v>9</v>
      </c>
      <c r="W44" s="30"/>
      <c r="X44" s="32" t="s">
        <v>16</v>
      </c>
      <c r="Y44" s="30" t="str">
        <f t="shared" si="2"/>
        <v/>
      </c>
      <c r="Z44" s="30" t="str">
        <f t="shared" si="3"/>
        <v/>
      </c>
      <c r="AA44" s="31" t="s">
        <v>15</v>
      </c>
      <c r="AB44" s="30" t="str">
        <f t="shared" si="4"/>
        <v/>
      </c>
      <c r="AC44" s="31" t="s">
        <v>9</v>
      </c>
      <c r="AD44" s="30" t="str">
        <f t="shared" si="5"/>
        <v/>
      </c>
      <c r="AE44" s="32" t="s">
        <v>16</v>
      </c>
      <c r="AF44" s="48"/>
    </row>
    <row r="45" spans="1:32" ht="26.25" customHeight="1">
      <c r="A45" s="120"/>
      <c r="B45" s="6">
        <v>6</v>
      </c>
      <c r="C45" s="85"/>
      <c r="D45" s="86"/>
      <c r="E45" s="86"/>
      <c r="F45" s="86"/>
      <c r="G45" s="86"/>
      <c r="H45" s="87"/>
      <c r="I45" s="85" t="str">
        <f t="shared" si="0"/>
        <v/>
      </c>
      <c r="J45" s="86"/>
      <c r="K45" s="86"/>
      <c r="L45" s="86"/>
      <c r="M45" s="86"/>
      <c r="N45" s="87"/>
      <c r="O45" s="68" t="str">
        <f>IF(C45="","",データテーブル!$H$2)</f>
        <v/>
      </c>
      <c r="P45" s="28"/>
      <c r="Q45" s="29"/>
      <c r="R45" s="62" t="str">
        <f t="shared" si="1"/>
        <v/>
      </c>
      <c r="S45" s="30"/>
      <c r="T45" s="31" t="s">
        <v>15</v>
      </c>
      <c r="U45" s="30"/>
      <c r="V45" s="31" t="s">
        <v>9</v>
      </c>
      <c r="W45" s="30"/>
      <c r="X45" s="32" t="s">
        <v>16</v>
      </c>
      <c r="Y45" s="30" t="str">
        <f t="shared" si="2"/>
        <v/>
      </c>
      <c r="Z45" s="30" t="str">
        <f t="shared" si="3"/>
        <v/>
      </c>
      <c r="AA45" s="31" t="s">
        <v>15</v>
      </c>
      <c r="AB45" s="30" t="str">
        <f t="shared" si="4"/>
        <v/>
      </c>
      <c r="AC45" s="31" t="s">
        <v>9</v>
      </c>
      <c r="AD45" s="30" t="str">
        <f t="shared" si="5"/>
        <v/>
      </c>
      <c r="AE45" s="32" t="s">
        <v>16</v>
      </c>
      <c r="AF45" s="48"/>
    </row>
    <row r="46" spans="1:32" ht="26.25" customHeight="1">
      <c r="A46" s="120"/>
      <c r="B46" s="6">
        <v>7</v>
      </c>
      <c r="C46" s="85"/>
      <c r="D46" s="86"/>
      <c r="E46" s="86"/>
      <c r="F46" s="86"/>
      <c r="G46" s="86"/>
      <c r="H46" s="87"/>
      <c r="I46" s="85" t="str">
        <f t="shared" si="0"/>
        <v/>
      </c>
      <c r="J46" s="86"/>
      <c r="K46" s="86"/>
      <c r="L46" s="86"/>
      <c r="M46" s="86"/>
      <c r="N46" s="87"/>
      <c r="O46" s="68" t="str">
        <f>IF(C46="","",データテーブル!$H$2)</f>
        <v/>
      </c>
      <c r="P46" s="28"/>
      <c r="Q46" s="29"/>
      <c r="R46" s="62" t="str">
        <f t="shared" si="1"/>
        <v/>
      </c>
      <c r="S46" s="30"/>
      <c r="T46" s="31" t="s">
        <v>15</v>
      </c>
      <c r="U46" s="30"/>
      <c r="V46" s="31" t="s">
        <v>9</v>
      </c>
      <c r="W46" s="30"/>
      <c r="X46" s="32" t="s">
        <v>16</v>
      </c>
      <c r="Y46" s="30" t="str">
        <f t="shared" si="2"/>
        <v/>
      </c>
      <c r="Z46" s="30" t="str">
        <f t="shared" si="3"/>
        <v/>
      </c>
      <c r="AA46" s="31" t="s">
        <v>15</v>
      </c>
      <c r="AB46" s="30" t="str">
        <f t="shared" si="4"/>
        <v/>
      </c>
      <c r="AC46" s="31" t="s">
        <v>9</v>
      </c>
      <c r="AD46" s="30" t="str">
        <f t="shared" si="5"/>
        <v/>
      </c>
      <c r="AE46" s="32" t="s">
        <v>16</v>
      </c>
      <c r="AF46" s="48"/>
    </row>
    <row r="47" spans="1:32" ht="26.25" customHeight="1">
      <c r="A47" s="120"/>
      <c r="B47" s="5">
        <v>8</v>
      </c>
      <c r="C47" s="79"/>
      <c r="D47" s="80"/>
      <c r="E47" s="80"/>
      <c r="F47" s="80"/>
      <c r="G47" s="80"/>
      <c r="H47" s="81"/>
      <c r="I47" s="79" t="str">
        <f t="shared" si="0"/>
        <v/>
      </c>
      <c r="J47" s="80"/>
      <c r="K47" s="80"/>
      <c r="L47" s="80"/>
      <c r="M47" s="80"/>
      <c r="N47" s="81"/>
      <c r="O47" s="69" t="str">
        <f>IF(C47="","",データテーブル!$H$2)</f>
        <v/>
      </c>
      <c r="P47" s="33"/>
      <c r="Q47" s="34"/>
      <c r="R47" s="61" t="str">
        <f t="shared" si="1"/>
        <v/>
      </c>
      <c r="S47" s="35"/>
      <c r="T47" s="36" t="s">
        <v>15</v>
      </c>
      <c r="U47" s="35"/>
      <c r="V47" s="36" t="s">
        <v>9</v>
      </c>
      <c r="W47" s="35"/>
      <c r="X47" s="37" t="s">
        <v>16</v>
      </c>
      <c r="Y47" s="35" t="str">
        <f t="shared" si="2"/>
        <v/>
      </c>
      <c r="Z47" s="35" t="str">
        <f t="shared" si="3"/>
        <v/>
      </c>
      <c r="AA47" s="36" t="s">
        <v>15</v>
      </c>
      <c r="AB47" s="35" t="str">
        <f t="shared" si="4"/>
        <v/>
      </c>
      <c r="AC47" s="36" t="s">
        <v>9</v>
      </c>
      <c r="AD47" s="35" t="str">
        <f t="shared" si="5"/>
        <v/>
      </c>
      <c r="AE47" s="37" t="s">
        <v>16</v>
      </c>
      <c r="AF47" s="49"/>
    </row>
    <row r="48" spans="1:32" ht="26.25" customHeight="1">
      <c r="A48" s="101" t="s">
        <v>25</v>
      </c>
      <c r="B48" s="101"/>
      <c r="C48" s="82"/>
      <c r="D48" s="83"/>
      <c r="E48" s="83"/>
      <c r="F48" s="83"/>
      <c r="G48" s="83"/>
      <c r="H48" s="84"/>
      <c r="I48" s="82" t="str">
        <f t="shared" si="0"/>
        <v/>
      </c>
      <c r="J48" s="83"/>
      <c r="K48" s="83"/>
      <c r="L48" s="83"/>
      <c r="M48" s="83"/>
      <c r="N48" s="84"/>
      <c r="O48" s="70" t="str">
        <f>IF(C48="","",データテーブル!$H$2)</f>
        <v/>
      </c>
      <c r="P48" s="38"/>
      <c r="Q48" s="39"/>
      <c r="R48" s="63" t="str">
        <f t="shared" si="1"/>
        <v/>
      </c>
      <c r="S48" s="40"/>
      <c r="T48" s="41" t="s">
        <v>15</v>
      </c>
      <c r="U48" s="40"/>
      <c r="V48" s="41" t="s">
        <v>9</v>
      </c>
      <c r="W48" s="40"/>
      <c r="X48" s="42" t="s">
        <v>16</v>
      </c>
      <c r="Y48" s="40" t="str">
        <f t="shared" si="2"/>
        <v/>
      </c>
      <c r="Z48" s="40" t="str">
        <f t="shared" si="3"/>
        <v/>
      </c>
      <c r="AA48" s="41" t="s">
        <v>15</v>
      </c>
      <c r="AB48" s="40" t="str">
        <f t="shared" si="4"/>
        <v/>
      </c>
      <c r="AC48" s="41" t="s">
        <v>9</v>
      </c>
      <c r="AD48" s="40" t="str">
        <f t="shared" si="5"/>
        <v/>
      </c>
      <c r="AE48" s="42" t="s">
        <v>16</v>
      </c>
    </row>
    <row r="50" spans="1:31" ht="14.25">
      <c r="A50" s="128" t="s">
        <v>20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</row>
    <row r="51" spans="1:31" ht="14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</row>
    <row r="52" spans="1:31" ht="14.25">
      <c r="A52" s="128" t="s">
        <v>21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</row>
    <row r="53" spans="1:31" ht="14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</row>
    <row r="54" spans="1:31" ht="24.95" customHeight="1">
      <c r="A54" s="11"/>
      <c r="B54" s="126" t="s">
        <v>23</v>
      </c>
      <c r="C54" s="126"/>
      <c r="D54" s="56">
        <v>3</v>
      </c>
      <c r="E54" s="56" t="s">
        <v>15</v>
      </c>
      <c r="F54" s="43"/>
      <c r="G54" s="56" t="s">
        <v>9</v>
      </c>
      <c r="H54" s="43"/>
      <c r="I54" s="56" t="s">
        <v>16</v>
      </c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AD54" s="11"/>
      <c r="AE54" s="11"/>
    </row>
    <row r="55" spans="1:31" ht="18.75" customHeight="1">
      <c r="W55" s="14"/>
      <c r="Y55" s="15"/>
      <c r="Z55" s="15"/>
      <c r="AA55" s="15"/>
      <c r="AB55" s="15"/>
      <c r="AC55" s="15"/>
    </row>
    <row r="56" spans="1:31" ht="24.95" customHeight="1">
      <c r="I56" s="127" t="str">
        <f>IF($D$3="","",$D$3)</f>
        <v/>
      </c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9" t="s">
        <v>19</v>
      </c>
      <c r="U56" s="129"/>
      <c r="V56" s="125"/>
      <c r="W56" s="125"/>
      <c r="X56" s="125"/>
      <c r="Y56" s="125"/>
      <c r="Z56" s="125"/>
      <c r="AA56" s="125"/>
      <c r="AB56" s="125"/>
      <c r="AC56" s="125"/>
      <c r="AD56" s="125"/>
      <c r="AE56" s="16" t="s">
        <v>22</v>
      </c>
    </row>
    <row r="57" spans="1:31" s="17" customFormat="1">
      <c r="C57" s="8"/>
      <c r="D57" s="8"/>
      <c r="E57" s="8"/>
      <c r="F57" s="8"/>
      <c r="G57" s="8"/>
      <c r="H57" s="8"/>
    </row>
    <row r="58" spans="1:31" ht="13.5" customHeight="1">
      <c r="A58" s="9"/>
      <c r="B58" s="2"/>
      <c r="C58" s="2"/>
      <c r="D58" s="18"/>
      <c r="E58" s="18"/>
      <c r="F58" s="18"/>
      <c r="G58" s="18"/>
      <c r="H58" s="18"/>
      <c r="I58" s="2"/>
      <c r="J58" s="2"/>
      <c r="K58" s="2"/>
      <c r="L58" s="2"/>
      <c r="M58" s="2"/>
      <c r="N58" s="2"/>
      <c r="O58" s="19"/>
      <c r="P58" s="2"/>
      <c r="Q58" s="2"/>
      <c r="R58" s="2"/>
      <c r="S58" s="2"/>
      <c r="T58" s="19"/>
    </row>
    <row r="59" spans="1:31" ht="13.5" customHeight="1">
      <c r="A59" s="9"/>
      <c r="B59" s="2"/>
      <c r="C59" s="2"/>
      <c r="D59" s="18"/>
      <c r="E59" s="18"/>
      <c r="F59" s="18"/>
      <c r="G59" s="18"/>
      <c r="H59" s="18"/>
      <c r="I59" s="2"/>
      <c r="J59" s="2"/>
      <c r="K59" s="2"/>
      <c r="L59" s="2"/>
      <c r="M59" s="2"/>
      <c r="N59" s="2"/>
    </row>
    <row r="60" spans="1:31" ht="13.5" customHeight="1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1:31" ht="13.5" customHeight="1">
      <c r="B61" s="2"/>
      <c r="C61" s="2"/>
      <c r="D61" s="18"/>
      <c r="E61" s="18"/>
      <c r="F61" s="18"/>
      <c r="G61" s="18"/>
      <c r="H61" s="18"/>
      <c r="I61" s="19"/>
      <c r="J61" s="19"/>
      <c r="K61" s="19"/>
      <c r="L61" s="19"/>
      <c r="M61" s="19"/>
      <c r="N61" s="19"/>
    </row>
    <row r="62" spans="1:31" ht="13.5" customHeight="1"/>
  </sheetData>
  <sheetProtection sheet="1" selectLockedCells="1"/>
  <mergeCells count="117">
    <mergeCell ref="A1:AB1"/>
    <mergeCell ref="AC1:AF2"/>
    <mergeCell ref="A3:B3"/>
    <mergeCell ref="D3:T3"/>
    <mergeCell ref="U3:AE3"/>
    <mergeCell ref="A4:B5"/>
    <mergeCell ref="D4:Q4"/>
    <mergeCell ref="R4:T5"/>
    <mergeCell ref="U4:V4"/>
    <mergeCell ref="W4:AE4"/>
    <mergeCell ref="U7:V7"/>
    <mergeCell ref="W7:AE7"/>
    <mergeCell ref="A9:B9"/>
    <mergeCell ref="C9:H9"/>
    <mergeCell ref="I9:N9"/>
    <mergeCell ref="R9:X9"/>
    <mergeCell ref="Y9:AE9"/>
    <mergeCell ref="D5:Q5"/>
    <mergeCell ref="U5:V5"/>
    <mergeCell ref="W5:AE5"/>
    <mergeCell ref="A6:B6"/>
    <mergeCell ref="D6:Q6"/>
    <mergeCell ref="R6:T7"/>
    <mergeCell ref="U6:V6"/>
    <mergeCell ref="W6:AE6"/>
    <mergeCell ref="A7:B7"/>
    <mergeCell ref="D7:Q7"/>
    <mergeCell ref="I14:N14"/>
    <mergeCell ref="A15:B19"/>
    <mergeCell ref="C15:H15"/>
    <mergeCell ref="I15:N15"/>
    <mergeCell ref="C16:H16"/>
    <mergeCell ref="I16:N16"/>
    <mergeCell ref="C17:H17"/>
    <mergeCell ref="I17:N17"/>
    <mergeCell ref="C18:H18"/>
    <mergeCell ref="I18:N18"/>
    <mergeCell ref="A10:B14"/>
    <mergeCell ref="C10:H10"/>
    <mergeCell ref="I10:N10"/>
    <mergeCell ref="C11:H11"/>
    <mergeCell ref="I11:N11"/>
    <mergeCell ref="C12:H12"/>
    <mergeCell ref="I12:N12"/>
    <mergeCell ref="C13:H13"/>
    <mergeCell ref="I13:N13"/>
    <mergeCell ref="C14:H14"/>
    <mergeCell ref="C19:H19"/>
    <mergeCell ref="I19:N19"/>
    <mergeCell ref="A20:A29"/>
    <mergeCell ref="C20:H20"/>
    <mergeCell ref="I20:N20"/>
    <mergeCell ref="C21:H21"/>
    <mergeCell ref="I21:N21"/>
    <mergeCell ref="C22:H22"/>
    <mergeCell ref="I22:N22"/>
    <mergeCell ref="C23:H23"/>
    <mergeCell ref="C27:H27"/>
    <mergeCell ref="I27:N27"/>
    <mergeCell ref="C28:H28"/>
    <mergeCell ref="I28:N28"/>
    <mergeCell ref="C29:H29"/>
    <mergeCell ref="I29:N29"/>
    <mergeCell ref="I23:N23"/>
    <mergeCell ref="C24:H24"/>
    <mergeCell ref="I24:N24"/>
    <mergeCell ref="C25:H25"/>
    <mergeCell ref="I25:N25"/>
    <mergeCell ref="C26:H26"/>
    <mergeCell ref="I26:N26"/>
    <mergeCell ref="I34:N34"/>
    <mergeCell ref="C35:H35"/>
    <mergeCell ref="I35:N35"/>
    <mergeCell ref="C36:H36"/>
    <mergeCell ref="I36:N36"/>
    <mergeCell ref="C37:H37"/>
    <mergeCell ref="I37:N37"/>
    <mergeCell ref="A30:A39"/>
    <mergeCell ref="C30:H30"/>
    <mergeCell ref="I30:N30"/>
    <mergeCell ref="C31:H31"/>
    <mergeCell ref="I31:N31"/>
    <mergeCell ref="C32:H32"/>
    <mergeCell ref="I32:N32"/>
    <mergeCell ref="C33:H33"/>
    <mergeCell ref="I33:N33"/>
    <mergeCell ref="C34:H34"/>
    <mergeCell ref="C38:H38"/>
    <mergeCell ref="I38:N38"/>
    <mergeCell ref="C39:H39"/>
    <mergeCell ref="I39:N39"/>
    <mergeCell ref="C40:H40"/>
    <mergeCell ref="I40:N40"/>
    <mergeCell ref="C41:H41"/>
    <mergeCell ref="I41:N41"/>
    <mergeCell ref="C42:H42"/>
    <mergeCell ref="A50:AE50"/>
    <mergeCell ref="A52:AE52"/>
    <mergeCell ref="B54:C54"/>
    <mergeCell ref="I56:S56"/>
    <mergeCell ref="T56:U56"/>
    <mergeCell ref="V56:AD56"/>
    <mergeCell ref="C46:H46"/>
    <mergeCell ref="I46:N46"/>
    <mergeCell ref="C47:H47"/>
    <mergeCell ref="I47:N47"/>
    <mergeCell ref="A48:B48"/>
    <mergeCell ref="C48:H48"/>
    <mergeCell ref="I48:N48"/>
    <mergeCell ref="A40:A47"/>
    <mergeCell ref="I42:N42"/>
    <mergeCell ref="C43:H43"/>
    <mergeCell ref="I43:N43"/>
    <mergeCell ref="C44:H44"/>
    <mergeCell ref="I44:N44"/>
    <mergeCell ref="C45:H45"/>
    <mergeCell ref="I45:N45"/>
  </mergeCells>
  <phoneticPr fontId="17"/>
  <dataValidations count="13">
    <dataValidation type="list" allowBlank="1" showInputMessage="1" showErrorMessage="1" sqref="Q30:Q39">
      <formula1>$K$1:$K$6</formula1>
    </dataValidation>
    <dataValidation type="list" allowBlank="1" showInputMessage="1" showErrorMessage="1" sqref="Q20:Q29">
      <formula1>$K$7:$K$10</formula1>
    </dataValidation>
    <dataValidation type="whole" imeMode="halfAlpha" allowBlank="1" showInputMessage="1" showErrorMessage="1" sqref="W10:W48">
      <formula1>1</formula1>
      <formula2>31</formula2>
    </dataValidation>
    <dataValidation type="whole" imeMode="halfAlpha" allowBlank="1" showInputMessage="1" showErrorMessage="1" sqref="U10:U48">
      <formula1>1</formula1>
      <formula2>12</formula2>
    </dataValidation>
    <dataValidation imeMode="halfAlpha" allowBlank="1" showInputMessage="1" promptTitle="FAX番号" prompt="リストにない学校の場合はエラーが出ますので、手入力でお願いします。" sqref="D7:Q7"/>
    <dataValidation imeMode="halfAlpha" allowBlank="1" showInputMessage="1" promptTitle="電話番号" prompt="リストにない学校の場合はエラーが出ますので、手入力でお願いします。" sqref="D6:Q6"/>
    <dataValidation imeMode="halfAlpha" allowBlank="1" showInputMessage="1" promptTitle="郵便番号" prompt="リストにない学校の場合はエラーが出ますので、手入力でお願いします。" sqref="D4:Q4"/>
    <dataValidation imeMode="hiragana" allowBlank="1" showInputMessage="1" showErrorMessage="1" promptTitle="住所" prompt="リストにない学校の場合はエラーが出ますので、手入力でお願いします。" sqref="D5:Q5"/>
    <dataValidation imeMode="fullKatakana" allowBlank="1" showInputMessage="1" showErrorMessage="1" promptTitle="フリガナ" prompt="自動で入力されます。誤っている場合は訂正をお願いします。" sqref="I10:N48"/>
    <dataValidation imeMode="hiragana" allowBlank="1" showInputMessage="1" showErrorMessage="1" promptTitle="拳士名" prompt="姓と名の間を_x000a_１マス空ける" sqref="C10:H48"/>
    <dataValidation imeMode="halfAlpha" allowBlank="1" showInputMessage="1" sqref="W7:AE7 W5:AE5"/>
    <dataValidation imeMode="hiragana" allowBlank="1" showInputMessage="1" showErrorMessage="1" sqref="V56:AD56 W4:AE4 W6:AE6"/>
    <dataValidation imeMode="halfAlpha" allowBlank="1" showInputMessage="1" showErrorMessage="1" sqref="H54 D54 F54 AB10:AB48 AD10:AD48 Z10:Z48 S10:S48"/>
  </dataValidations>
  <printOptions horizontalCentered="1" verticalCentered="1"/>
  <pageMargins left="0.70866141732283472" right="0.31496062992125984" top="0.74803149606299213" bottom="0.74803149606299213" header="0.31496062992125984" footer="0.31496062992125984"/>
  <pageSetup paperSize="9" scale="57" firstPageNumber="0" orientation="portrait" r:id="rId1"/>
  <legacyDrawing r:id="rId2"/>
  <picture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imeMode="halfAlpha" allowBlank="1" showInputMessage="1">
          <x14:formula1>
            <xm:f>データテーブル!#REF!</xm:f>
          </x14:formula1>
          <xm:sqref>R10:R48</xm:sqref>
        </x14:dataValidation>
        <x14:dataValidation type="list" imeMode="hiragana" allowBlank="1" showInputMessage="1" showErrorMessage="1">
          <x14:formula1>
            <xm:f>データテーブル!$L$1</xm:f>
          </x14:formula1>
          <xm:sqref>AF40:AF47</xm:sqref>
        </x14:dataValidation>
        <x14:dataValidation type="list" imeMode="halfAlpha" allowBlank="1" showInputMessage="1">
          <x14:formula1>
            <xm:f>データテーブル!$K$1:$K$2</xm:f>
          </x14:formula1>
          <xm:sqref>Y10:Y48</xm:sqref>
        </x14:dataValidation>
        <x14:dataValidation type="list" imeMode="halfAlpha" allowBlank="1" showDropDown="1" showInputMessage="1" showErrorMessage="1">
          <x14:formula1>
            <xm:f>データテーブル!$I$1:$I$2</xm:f>
          </x14:formula1>
          <xm:sqref>P10:P48</xm:sqref>
        </x14:dataValidation>
        <x14:dataValidation type="list" allowBlank="1" showInputMessage="1" showErrorMessage="1">
          <x14:formula1>
            <xm:f>データテーブル!$J$1:$J$10</xm:f>
          </x14:formula1>
          <xm:sqref>Q40:Q47</xm:sqref>
        </x14:dataValidation>
        <x14:dataValidation type="list" allowBlank="1" showInputMessage="1" showErrorMessage="1">
          <x14:formula1>
            <xm:f>データテーブル!$J$1:$J$6</xm:f>
          </x14:formula1>
          <xm:sqref>Q15:Q19</xm:sqref>
        </x14:dataValidation>
        <x14:dataValidation type="list" allowBlank="1" showInputMessage="1" showErrorMessage="1">
          <x14:formula1>
            <xm:f>データテーブル!$J$7:$J$10</xm:f>
          </x14:formula1>
          <xm:sqref>Q10:Q14</xm:sqref>
        </x14:dataValidation>
        <x14:dataValidation type="list" imeMode="hiragana" allowBlank="1" showInputMessage="1" promptTitle="学校名" prompt="リストからお選びください。_x000a__x000a_リストにない場合は手入力でお願いします。">
          <x14:formula1>
            <xm:f>データテーブル!$A$2:$A$4</xm:f>
          </x14:formula1>
          <xm:sqref>D3:T3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"/>
  <sheetViews>
    <sheetView showGridLines="0" workbookViewId="0">
      <selection activeCell="B9" sqref="B9"/>
    </sheetView>
  </sheetViews>
  <sheetFormatPr defaultRowHeight="21"/>
  <cols>
    <col min="1" max="1" width="33.625" style="44" customWidth="1"/>
    <col min="2" max="4" width="14.25" style="44" customWidth="1"/>
    <col min="5" max="5" width="51.375" style="44" customWidth="1"/>
    <col min="6" max="16384" width="9" style="44"/>
  </cols>
  <sheetData>
    <row r="1" spans="1:7">
      <c r="A1" s="130">
        <f>男子エントリー!D3</f>
        <v>0</v>
      </c>
      <c r="B1" s="130"/>
      <c r="C1" s="130"/>
      <c r="D1" s="130"/>
      <c r="E1" s="46"/>
      <c r="F1" s="46"/>
      <c r="G1" s="46"/>
    </row>
    <row r="2" spans="1:7">
      <c r="A2" s="130"/>
      <c r="B2" s="130"/>
      <c r="C2" s="130"/>
      <c r="D2" s="130"/>
      <c r="E2" s="46"/>
      <c r="F2" s="46"/>
      <c r="G2" s="46"/>
    </row>
    <row r="3" spans="1:7" ht="35.25" customHeight="1">
      <c r="A3" s="76"/>
      <c r="B3" s="76" t="s">
        <v>60</v>
      </c>
      <c r="C3" s="76" t="s">
        <v>69</v>
      </c>
      <c r="D3" s="76" t="s">
        <v>72</v>
      </c>
      <c r="E3" s="76" t="s">
        <v>77</v>
      </c>
    </row>
    <row r="4" spans="1:7" ht="37.5" customHeight="1">
      <c r="A4" s="77" t="s">
        <v>11</v>
      </c>
      <c r="B4" s="71">
        <f>COUNTA(男子エントリー!$C$10:$H$14)</f>
        <v>0</v>
      </c>
      <c r="C4" s="71">
        <f>COUNTA(女子エントリー!$C$10:$H$14)</f>
        <v>0</v>
      </c>
      <c r="D4" s="54">
        <f>SUM(B4:C4)</f>
        <v>0</v>
      </c>
      <c r="E4" s="54"/>
    </row>
    <row r="5" spans="1:7" ht="37.5" customHeight="1">
      <c r="A5" s="77" t="s">
        <v>4</v>
      </c>
      <c r="B5" s="71">
        <f>COUNTA(男子エントリー!$C$15:$H$19)</f>
        <v>0</v>
      </c>
      <c r="C5" s="71">
        <f>COUNTA(女子エントリー!$C$15:$H$19)</f>
        <v>0</v>
      </c>
      <c r="D5" s="54">
        <f t="shared" ref="D5:D9" si="0">SUM(B5:C5)</f>
        <v>0</v>
      </c>
      <c r="E5" s="54"/>
    </row>
    <row r="6" spans="1:7" ht="37.5" customHeight="1">
      <c r="A6" s="77" t="s">
        <v>70</v>
      </c>
      <c r="B6" s="71">
        <f>COUNTA(男子エントリー!$C$20:$H$29)</f>
        <v>0</v>
      </c>
      <c r="C6" s="71">
        <f>COUNTA(女子エントリー!$C$20:$H$29)</f>
        <v>0</v>
      </c>
      <c r="D6" s="54">
        <f t="shared" si="0"/>
        <v>0</v>
      </c>
      <c r="E6" s="54"/>
    </row>
    <row r="7" spans="1:7" ht="37.5" customHeight="1">
      <c r="A7" s="77" t="s">
        <v>71</v>
      </c>
      <c r="B7" s="71">
        <f>COUNTA(男子エントリー!$C$30:$H$39)</f>
        <v>0</v>
      </c>
      <c r="C7" s="71">
        <f>COUNTA(女子エントリー!$C$30:$H$39)</f>
        <v>0</v>
      </c>
      <c r="D7" s="54">
        <f t="shared" si="0"/>
        <v>0</v>
      </c>
      <c r="E7" s="54"/>
    </row>
    <row r="8" spans="1:7" ht="37.5" customHeight="1" thickBot="1">
      <c r="A8" s="77" t="s">
        <v>18</v>
      </c>
      <c r="B8" s="72">
        <f>COUNTA(男子エントリー!$C$40:$H$47)-COUNTA(男子エントリー!$AF$40:$AF$47)</f>
        <v>0</v>
      </c>
      <c r="C8" s="72">
        <f>COUNTA(女子エントリー!$C$40:$H$47)-COUNTA(女子エントリー!$AF$40:$AF$47)</f>
        <v>0</v>
      </c>
      <c r="D8" s="54">
        <f t="shared" si="0"/>
        <v>0</v>
      </c>
      <c r="E8" s="55" t="s">
        <v>76</v>
      </c>
    </row>
    <row r="9" spans="1:7" s="45" customFormat="1" ht="37.5" customHeight="1" thickTop="1" thickBot="1">
      <c r="A9" s="78" t="s">
        <v>74</v>
      </c>
      <c r="B9" s="74"/>
      <c r="C9" s="75"/>
      <c r="D9" s="64">
        <f t="shared" si="0"/>
        <v>0</v>
      </c>
      <c r="E9" s="65" t="s">
        <v>78</v>
      </c>
    </row>
    <row r="10" spans="1:7" ht="37.5" customHeight="1" thickTop="1">
      <c r="A10" s="77" t="s">
        <v>72</v>
      </c>
      <c r="B10" s="73">
        <f>SUM(B4:B9)</f>
        <v>0</v>
      </c>
      <c r="C10" s="73">
        <f>SUM(C4:C9)</f>
        <v>0</v>
      </c>
      <c r="D10" s="71">
        <f>SUM(D4:D9)</f>
        <v>0</v>
      </c>
      <c r="E10" s="66" t="s">
        <v>75</v>
      </c>
    </row>
  </sheetData>
  <sheetProtection sheet="1" objects="1" scenarios="1" selectLockedCells="1"/>
  <mergeCells count="1">
    <mergeCell ref="A1:D2"/>
  </mergeCells>
  <phoneticPr fontId="17"/>
  <conditionalFormatting sqref="B9:C9">
    <cfRule type="containsBlanks" dxfId="0" priority="1">
      <formula>LEN(TRIM(B9))=0</formula>
    </cfRule>
  </conditionalFormatting>
  <dataValidations count="1">
    <dataValidation imeMode="halfAlpha" allowBlank="1" showInputMessage="1" showErrorMessage="1" sqref="B9:C9"/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zoomScaleNormal="100" workbookViewId="0">
      <selection activeCell="D11" sqref="D11"/>
    </sheetView>
  </sheetViews>
  <sheetFormatPr defaultRowHeight="13.5"/>
  <cols>
    <col min="1" max="1" width="32.875" style="1" customWidth="1"/>
    <col min="2" max="3" width="9.5" style="3" bestFit="1" customWidth="1"/>
    <col min="4" max="4" width="27.25" style="1" bestFit="1" customWidth="1"/>
    <col min="5" max="6" width="13.875" style="3" bestFit="1" customWidth="1"/>
    <col min="7" max="7" width="9" style="1"/>
    <col min="8" max="9" width="7.5" style="1" customWidth="1"/>
    <col min="10" max="10" width="7.5" style="3" customWidth="1"/>
    <col min="11" max="12" width="7.5" style="1" customWidth="1"/>
    <col min="13" max="16384" width="9" style="1"/>
  </cols>
  <sheetData>
    <row r="1" spans="1:12" s="3" customFormat="1">
      <c r="A1" s="3" t="s">
        <v>39</v>
      </c>
      <c r="B1" s="3" t="s">
        <v>79</v>
      </c>
      <c r="C1" s="3" t="s">
        <v>40</v>
      </c>
      <c r="D1" s="3" t="s">
        <v>41</v>
      </c>
      <c r="E1" s="3" t="s">
        <v>42</v>
      </c>
      <c r="F1" s="3" t="s">
        <v>43</v>
      </c>
      <c r="H1" s="20" t="s">
        <v>28</v>
      </c>
      <c r="I1" s="20">
        <v>1</v>
      </c>
      <c r="J1" s="20" t="s">
        <v>29</v>
      </c>
      <c r="K1" s="17" t="s">
        <v>55</v>
      </c>
      <c r="L1" s="17" t="s">
        <v>59</v>
      </c>
    </row>
    <row r="2" spans="1:12">
      <c r="A2" s="1" t="s">
        <v>53</v>
      </c>
      <c r="B2" s="3" t="s">
        <v>44</v>
      </c>
      <c r="C2" s="3" t="s">
        <v>62</v>
      </c>
      <c r="D2" s="1" t="s">
        <v>67</v>
      </c>
      <c r="E2" s="3" t="s">
        <v>45</v>
      </c>
      <c r="F2" s="3" t="s">
        <v>46</v>
      </c>
      <c r="H2" s="20" t="s">
        <v>61</v>
      </c>
      <c r="I2" s="20">
        <v>2</v>
      </c>
      <c r="J2" s="20" t="s">
        <v>30</v>
      </c>
      <c r="K2" s="17" t="s">
        <v>56</v>
      </c>
      <c r="L2" s="8"/>
    </row>
    <row r="3" spans="1:12">
      <c r="A3" s="1" t="s">
        <v>54</v>
      </c>
      <c r="B3" s="3" t="s">
        <v>47</v>
      </c>
      <c r="C3" s="3" t="s">
        <v>63</v>
      </c>
      <c r="D3" s="1" t="s">
        <v>65</v>
      </c>
      <c r="E3" s="3" t="s">
        <v>48</v>
      </c>
      <c r="F3" s="3" t="s">
        <v>49</v>
      </c>
      <c r="H3" s="19"/>
      <c r="I3" s="20"/>
      <c r="J3" s="20" t="s">
        <v>31</v>
      </c>
      <c r="K3" s="8"/>
      <c r="L3" s="8"/>
    </row>
    <row r="4" spans="1:12">
      <c r="A4" s="1" t="s">
        <v>57</v>
      </c>
      <c r="B4" s="3" t="s">
        <v>52</v>
      </c>
      <c r="C4" s="3" t="s">
        <v>64</v>
      </c>
      <c r="D4" s="1" t="s">
        <v>66</v>
      </c>
      <c r="E4" s="3" t="s">
        <v>50</v>
      </c>
      <c r="F4" s="3" t="s">
        <v>51</v>
      </c>
      <c r="H4" s="8"/>
      <c r="I4" s="8"/>
      <c r="J4" s="20" t="s">
        <v>32</v>
      </c>
      <c r="K4" s="8"/>
      <c r="L4" s="8"/>
    </row>
    <row r="5" spans="1:12">
      <c r="H5" s="8"/>
      <c r="I5" s="8"/>
      <c r="J5" s="20" t="s">
        <v>33</v>
      </c>
      <c r="K5" s="8"/>
      <c r="L5" s="8"/>
    </row>
    <row r="6" spans="1:12">
      <c r="H6" s="8"/>
      <c r="I6" s="8"/>
      <c r="J6" s="20" t="s">
        <v>34</v>
      </c>
      <c r="K6" s="8"/>
      <c r="L6" s="8"/>
    </row>
    <row r="7" spans="1:12">
      <c r="H7" s="8"/>
      <c r="I7" s="8"/>
      <c r="J7" s="20" t="s">
        <v>35</v>
      </c>
      <c r="K7" s="8"/>
      <c r="L7" s="8"/>
    </row>
    <row r="8" spans="1:12">
      <c r="H8" s="8"/>
      <c r="I8" s="8"/>
      <c r="J8" s="20" t="s">
        <v>36</v>
      </c>
      <c r="K8" s="8"/>
      <c r="L8" s="8"/>
    </row>
    <row r="9" spans="1:12">
      <c r="H9" s="8"/>
      <c r="I9" s="8"/>
      <c r="J9" s="20" t="s">
        <v>37</v>
      </c>
      <c r="K9" s="8"/>
      <c r="L9" s="8"/>
    </row>
    <row r="10" spans="1:12">
      <c r="H10" s="8"/>
      <c r="I10" s="8"/>
      <c r="J10" s="20" t="s">
        <v>38</v>
      </c>
      <c r="K10" s="8"/>
      <c r="L10" s="8"/>
    </row>
  </sheetData>
  <phoneticPr fontId="17"/>
  <pageMargins left="0.7" right="0.7" top="0.75" bottom="0.75" header="0.3" footer="0.3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男子エントリー</vt:lpstr>
      <vt:lpstr>女子エントリー</vt:lpstr>
      <vt:lpstr>参加人数集計</vt:lpstr>
      <vt:lpstr>データテーブル</vt:lpstr>
      <vt:lpstr>女子エントリー!Print_Area</vt:lpstr>
      <vt:lpstr>男子エントリー!Print_Area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</dc:creator>
  <cp:lastModifiedBy>髙橋 基治</cp:lastModifiedBy>
  <cp:lastPrinted>2021-03-02T09:06:40Z</cp:lastPrinted>
  <dcterms:created xsi:type="dcterms:W3CDTF">2015-04-11T05:12:32Z</dcterms:created>
  <dcterms:modified xsi:type="dcterms:W3CDTF">2021-03-05T05:03:59Z</dcterms:modified>
</cp:coreProperties>
</file>