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23250" windowHeight="9735" activeTab="0"/>
  </bookViews>
  <sheets>
    <sheet name="出場校" sheetId="1" r:id="rId1"/>
    <sheet name="団体戦 ２校" sheetId="2" r:id="rId2"/>
    <sheet name="個人戦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<sst xmlns="http://schemas.openxmlformats.org/spreadsheetml/2006/main" count="233" uniqueCount="130">
  <si>
    <t>登録番号</t>
  </si>
  <si>
    <t>学校名・選手名</t>
  </si>
  <si>
    <t>〈団体戦〉</t>
  </si>
  <si>
    <t>決まり手</t>
  </si>
  <si>
    <t>先鋒</t>
  </si>
  <si>
    <t>中堅</t>
  </si>
  <si>
    <t>大将</t>
  </si>
  <si>
    <t>相撲競技</t>
  </si>
  <si>
    <t>浴びせ倒し</t>
  </si>
  <si>
    <t>押し出し</t>
  </si>
  <si>
    <t>押し倒し</t>
  </si>
  <si>
    <t>突き出し</t>
  </si>
  <si>
    <t>突き倒し</t>
  </si>
  <si>
    <t>寄り切り</t>
  </si>
  <si>
    <t>寄り倒し</t>
  </si>
  <si>
    <t>上手投げ</t>
  </si>
  <si>
    <t>上手出し投げ</t>
  </si>
  <si>
    <t>下手投げ</t>
  </si>
  <si>
    <t>下手出し投げ</t>
  </si>
  <si>
    <t>小手投げ</t>
  </si>
  <si>
    <t>掬い投げ</t>
  </si>
  <si>
    <t>首投げ</t>
  </si>
  <si>
    <t>二丁投げ</t>
  </si>
  <si>
    <t>腰投げ</t>
  </si>
  <si>
    <t>掛け投げ</t>
  </si>
  <si>
    <t>掴み投げ</t>
  </si>
  <si>
    <t>突き落し</t>
  </si>
  <si>
    <t>肩透かし</t>
  </si>
  <si>
    <t>上手捻り</t>
  </si>
  <si>
    <t>下手捻り</t>
  </si>
  <si>
    <t>外無双</t>
  </si>
  <si>
    <t>とったり</t>
  </si>
  <si>
    <t>逆とったり</t>
  </si>
  <si>
    <t>足取り</t>
  </si>
  <si>
    <t>切り返し</t>
  </si>
  <si>
    <t>内掛け</t>
  </si>
  <si>
    <t>外掛け</t>
  </si>
  <si>
    <t>蹴返し</t>
  </si>
  <si>
    <t>小股掬い</t>
  </si>
  <si>
    <t>外小股</t>
  </si>
  <si>
    <t>大股</t>
  </si>
  <si>
    <t>裾取り</t>
  </si>
  <si>
    <t>裾払い</t>
  </si>
  <si>
    <t>渡し込み</t>
  </si>
  <si>
    <t>居反り</t>
  </si>
  <si>
    <t>引き落とし</t>
  </si>
  <si>
    <t>叩き込み</t>
  </si>
  <si>
    <t>送り出し</t>
  </si>
  <si>
    <t>送り倒し</t>
  </si>
  <si>
    <t>吊り出し</t>
  </si>
  <si>
    <t>吊り落とし</t>
  </si>
  <si>
    <t>うっちゃり</t>
  </si>
  <si>
    <t>引っ掛け</t>
  </si>
  <si>
    <t>素首落とし</t>
  </si>
  <si>
    <t>極め出し</t>
  </si>
  <si>
    <t>極め倒し</t>
  </si>
  <si>
    <t>呼び戻し</t>
  </si>
  <si>
    <t>あ</t>
  </si>
  <si>
    <t>か</t>
  </si>
  <si>
    <t>さ</t>
  </si>
  <si>
    <t>た</t>
  </si>
  <si>
    <t>な～わ</t>
  </si>
  <si>
    <t>勝点</t>
  </si>
  <si>
    <t>東</t>
  </si>
  <si>
    <t>西</t>
  </si>
  <si>
    <t>〈個人戦〉</t>
  </si>
  <si>
    <t>校名</t>
  </si>
  <si>
    <t>勝敗</t>
  </si>
  <si>
    <t>D</t>
  </si>
  <si>
    <t>E</t>
  </si>
  <si>
    <t>F</t>
  </si>
  <si>
    <t>G</t>
  </si>
  <si>
    <t>I</t>
  </si>
  <si>
    <t>K</t>
  </si>
  <si>
    <t>L</t>
  </si>
  <si>
    <t>M</t>
  </si>
  <si>
    <t>N</t>
  </si>
  <si>
    <t>U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</si>
  <si>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</si>
  <si>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</si>
  <si>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</si>
  <si>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</si>
  <si>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</si>
  <si>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</si>
  <si>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</si>
  <si>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</si>
  <si>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</si>
  <si>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</si>
  <si>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</si>
  <si>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</si>
  <si>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</si>
  <si>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</si>
  <si>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</si>
  <si>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</si>
  <si>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</si>
  <si>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</si>
  <si>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</si>
  <si>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</si>
  <si>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</si>
  <si>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二陣</t>
  </si>
  <si>
    <t>副将</t>
  </si>
  <si>
    <t>小林西高校</t>
  </si>
  <si>
    <t>高千穂高校</t>
  </si>
  <si>
    <t>鵬翔高校</t>
  </si>
  <si>
    <t>延岡工業高校</t>
  </si>
  <si>
    <t>星雲高校</t>
  </si>
  <si>
    <t>（小林西）</t>
  </si>
  <si>
    <t>（高千穂）</t>
  </si>
  <si>
    <t>（鵬翔）</t>
  </si>
  <si>
    <t>（延工）</t>
  </si>
  <si>
    <t>（星雲）</t>
  </si>
  <si>
    <t>８０Ｋ未満</t>
  </si>
  <si>
    <t>８０K未満</t>
  </si>
  <si>
    <t>１００K未満</t>
  </si>
  <si>
    <t>１００K未満</t>
  </si>
  <si>
    <t>富永陸人</t>
  </si>
  <si>
    <t>下田航樹</t>
  </si>
  <si>
    <t>河野宏輝</t>
  </si>
  <si>
    <t>原口竜静</t>
  </si>
  <si>
    <t>長友大河</t>
  </si>
  <si>
    <t>古小路心</t>
  </si>
  <si>
    <t>無差別</t>
  </si>
  <si>
    <t>無差別</t>
  </si>
  <si>
    <t>予備</t>
  </si>
  <si>
    <t>不戦勝</t>
  </si>
  <si>
    <t>下田大樹</t>
  </si>
  <si>
    <t>河野暁志</t>
  </si>
  <si>
    <t>O</t>
  </si>
  <si>
    <t>本村瑠唯</t>
  </si>
  <si>
    <t>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</si>
</sst>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2" fillId="0" borderId="0" xfId="61">
      <alignment vertical="center"/>
      <protection/>
    </xf>
    <xf numFmtId="0" fontId="42" fillId="0" borderId="0" xfId="61" applyBorder="1" applyAlignment="1">
      <alignment horizontal="left" vertical="center"/>
      <protection/>
    </xf>
    <xf numFmtId="0" fontId="42" fillId="0" borderId="11" xfId="61" applyBorder="1">
      <alignment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42" fillId="0" borderId="11" xfId="61" applyBorder="1" applyAlignment="1">
      <alignment horizontal="right" vertical="center"/>
      <protection/>
    </xf>
    <xf numFmtId="0" fontId="0" fillId="0" borderId="10" xfId="0" applyBorder="1" applyAlignment="1">
      <alignment horizontal="center" vertical="center"/>
    </xf>
    <xf numFmtId="0" fontId="42" fillId="0" borderId="0" xfId="61" applyBorder="1" applyAlignment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0" xfId="61" applyBorder="1">
      <alignment vertical="center"/>
      <protection/>
    </xf>
    <xf numFmtId="0" fontId="42" fillId="0" borderId="0" xfId="61" applyBorder="1" applyAlignment="1">
      <alignment horizontal="right" vertical="center"/>
      <protection/>
    </xf>
    <xf numFmtId="0" fontId="44" fillId="0" borderId="10" xfId="0" applyFont="1" applyBorder="1" applyAlignment="1">
      <alignment horizontal="center" vertical="center"/>
    </xf>
    <xf numFmtId="0" fontId="45" fillId="0" borderId="0" xfId="61" applyFont="1" applyBorder="1" applyAlignment="1">
      <alignment horizontal="center" vertical="center"/>
      <protection/>
    </xf>
    <xf numFmtId="0" fontId="46" fillId="0" borderId="0" xfId="0" applyFont="1" applyBorder="1" applyAlignment="1">
      <alignment vertical="center"/>
    </xf>
    <xf numFmtId="0" fontId="42" fillId="0" borderId="0" xfId="6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2" fillId="0" borderId="14" xfId="61" applyBorder="1" applyAlignment="1">
      <alignment horizontal="center" vertical="center"/>
      <protection/>
    </xf>
    <xf numFmtId="0" fontId="42" fillId="0" borderId="15" xfId="61" applyBorder="1">
      <alignment vertical="center"/>
      <protection/>
    </xf>
    <xf numFmtId="0" fontId="42" fillId="0" borderId="16" xfId="61" applyBorder="1" applyAlignment="1">
      <alignment horizontal="center" vertical="center"/>
      <protection/>
    </xf>
    <xf numFmtId="0" fontId="42" fillId="0" borderId="17" xfId="61" applyBorder="1">
      <alignment vertical="center"/>
      <protection/>
    </xf>
    <xf numFmtId="0" fontId="0" fillId="0" borderId="18" xfId="0" applyBorder="1" applyAlignment="1">
      <alignment horizontal="center" vertical="center"/>
    </xf>
    <xf numFmtId="0" fontId="42" fillId="0" borderId="19" xfId="61" applyBorder="1" applyAlignment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0" xfId="6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7" fillId="0" borderId="21" xfId="6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5" fillId="0" borderId="10" xfId="6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0" xfId="61" applyFont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2" fillId="0" borderId="0" xfId="6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2" fillId="0" borderId="22" xfId="61" applyBorder="1">
      <alignment vertical="center"/>
      <protection/>
    </xf>
    <xf numFmtId="0" fontId="42" fillId="0" borderId="23" xfId="61" applyBorder="1">
      <alignment vertical="center"/>
      <protection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6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61" applyFont="1" applyBorder="1" applyAlignment="1">
      <alignment horizontal="center" vertical="center"/>
      <protection/>
    </xf>
    <xf numFmtId="0" fontId="47" fillId="0" borderId="20" xfId="61" applyFont="1" applyBorder="1" applyAlignment="1">
      <alignment horizontal="center" vertical="center"/>
      <protection/>
    </xf>
    <xf numFmtId="0" fontId="47" fillId="0" borderId="25" xfId="6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2" fillId="0" borderId="23" xfId="61" applyBorder="1" applyAlignment="1">
      <alignment horizontal="right" vertical="center"/>
      <protection/>
    </xf>
    <xf numFmtId="0" fontId="42" fillId="0" borderId="26" xfId="61" applyBorder="1">
      <alignment vertical="center"/>
      <protection/>
    </xf>
    <xf numFmtId="0" fontId="42" fillId="0" borderId="27" xfId="61" applyBorder="1">
      <alignment vertical="center"/>
      <protection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6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2" fillId="0" borderId="21" xfId="61" applyBorder="1" applyAlignment="1">
      <alignment horizontal="center" vertical="center"/>
      <protection/>
    </xf>
    <xf numFmtId="0" fontId="42" fillId="0" borderId="11" xfId="61" applyBorder="1" applyAlignment="1">
      <alignment horizontal="center" vertical="center"/>
      <protection/>
    </xf>
    <xf numFmtId="0" fontId="47" fillId="0" borderId="11" xfId="61" applyFont="1" applyBorder="1" applyAlignment="1">
      <alignment horizontal="center" vertical="center"/>
      <protection/>
    </xf>
    <xf numFmtId="0" fontId="0" fillId="0" borderId="29" xfId="0" applyBorder="1" applyAlignment="1">
      <alignment vertical="center"/>
    </xf>
    <xf numFmtId="0" fontId="47" fillId="0" borderId="10" xfId="61" applyFont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1" xfId="61" applyFont="1" applyBorder="1" applyAlignment="1">
      <alignment horizontal="center" vertical="center"/>
      <protection/>
    </xf>
    <xf numFmtId="0" fontId="42" fillId="0" borderId="20" xfId="61" applyFont="1" applyBorder="1" applyAlignment="1">
      <alignment horizontal="center" vertical="center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0" xfId="61" applyBorder="1" applyAlignment="1">
      <alignment horizontal="center" vertical="center"/>
      <protection/>
    </xf>
    <xf numFmtId="0" fontId="42" fillId="0" borderId="30" xfId="6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2" fillId="0" borderId="0" xfId="6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2" fillId="0" borderId="31" xfId="61" applyBorder="1" applyAlignment="1">
      <alignment horizontal="center" vertical="center"/>
      <protection/>
    </xf>
    <xf numFmtId="0" fontId="42" fillId="0" borderId="32" xfId="61" applyBorder="1" applyAlignment="1">
      <alignment horizontal="center" vertical="center"/>
      <protection/>
    </xf>
    <xf numFmtId="0" fontId="42" fillId="0" borderId="33" xfId="61" applyBorder="1" applyAlignment="1">
      <alignment horizontal="center" vertical="center"/>
      <protection/>
    </xf>
    <xf numFmtId="0" fontId="42" fillId="0" borderId="34" xfId="6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2" fillId="0" borderId="21" xfId="61" applyBorder="1" applyAlignment="1">
      <alignment horizontal="center" vertical="center"/>
      <protection/>
    </xf>
    <xf numFmtId="0" fontId="42" fillId="0" borderId="23" xfId="61" applyBorder="1" applyAlignment="1">
      <alignment horizontal="center" vertical="center"/>
      <protection/>
    </xf>
    <xf numFmtId="0" fontId="42" fillId="0" borderId="25" xfId="61" applyBorder="1" applyAlignment="1">
      <alignment horizontal="center" vertical="center"/>
      <protection/>
    </xf>
    <xf numFmtId="0" fontId="42" fillId="0" borderId="39" xfId="61" applyBorder="1" applyAlignment="1">
      <alignment horizontal="center" vertical="center"/>
      <protection/>
    </xf>
    <xf numFmtId="0" fontId="42" fillId="0" borderId="40" xfId="61" applyBorder="1" applyAlignment="1">
      <alignment horizontal="center" vertical="center"/>
      <protection/>
    </xf>
    <xf numFmtId="0" fontId="42" fillId="0" borderId="13" xfId="61" applyBorder="1" applyAlignment="1">
      <alignment horizontal="center" vertical="center"/>
      <protection/>
    </xf>
    <xf numFmtId="0" fontId="42" fillId="0" borderId="41" xfId="61" applyBorder="1" applyAlignment="1">
      <alignment horizontal="center" vertical="center"/>
      <protection/>
    </xf>
    <xf numFmtId="0" fontId="48" fillId="0" borderId="0" xfId="61" applyFont="1" applyAlignment="1">
      <alignment horizontal="center" vertical="center"/>
      <protection/>
    </xf>
    <xf numFmtId="0" fontId="42" fillId="0" borderId="42" xfId="61" applyBorder="1" applyAlignment="1">
      <alignment horizontal="center" vertical="center"/>
      <protection/>
    </xf>
    <xf numFmtId="0" fontId="42" fillId="0" borderId="43" xfId="61" applyBorder="1" applyAlignment="1">
      <alignment horizontal="center" vertical="center"/>
      <protection/>
    </xf>
    <xf numFmtId="0" fontId="42" fillId="0" borderId="44" xfId="6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33" borderId="10" xfId="61" applyFill="1" applyBorder="1" applyAlignment="1">
      <alignment horizontal="center" vertical="center"/>
      <protection/>
    </xf>
    <xf numFmtId="0" fontId="42" fillId="33" borderId="11" xfId="61" applyFill="1" applyBorder="1" applyAlignment="1">
      <alignment horizontal="center" vertical="center"/>
      <protection/>
    </xf>
    <xf numFmtId="0" fontId="42" fillId="0" borderId="11" xfId="61" applyBorder="1" applyAlignment="1">
      <alignment horizontal="center" vertical="center"/>
      <protection/>
    </xf>
    <xf numFmtId="0" fontId="42" fillId="0" borderId="10" xfId="61" applyBorder="1" applyAlignment="1">
      <alignment horizontal="center" vertical="center"/>
      <protection/>
    </xf>
    <xf numFmtId="0" fontId="0" fillId="0" borderId="2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390525</xdr:colOff>
      <xdr:row>4</xdr:row>
      <xdr:rowOff>0</xdr:rowOff>
    </xdr:from>
    <xdr:to>
      <xdr:col>27</xdr:col>
      <xdr:colOff>0</xdr:colOff>
      <xdr:row>8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010650" y="904875"/>
          <a:ext cx="2381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4</xdr:row>
      <xdr:rowOff>19050</xdr:rowOff>
    </xdr:from>
    <xdr:to>
      <xdr:col>39</xdr:col>
      <xdr:colOff>400050</xdr:colOff>
      <xdr:row>11</xdr:row>
      <xdr:rowOff>180975</xdr:rowOff>
    </xdr:to>
    <xdr:sp>
      <xdr:nvSpPr>
        <xdr:cNvPr id="1" name="直線コネクタ 2"/>
        <xdr:cNvSpPr>
          <a:spLocks/>
        </xdr:cNvSpPr>
      </xdr:nvSpPr>
      <xdr:spPr>
        <a:xfrm>
          <a:off x="9572625" y="781050"/>
          <a:ext cx="66484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34</xdr:row>
      <xdr:rowOff>0</xdr:rowOff>
    </xdr:from>
    <xdr:to>
      <xdr:col>31</xdr:col>
      <xdr:colOff>381000</xdr:colOff>
      <xdr:row>37</xdr:row>
      <xdr:rowOff>180975</xdr:rowOff>
    </xdr:to>
    <xdr:sp>
      <xdr:nvSpPr>
        <xdr:cNvPr id="2" name="直線コネクタ 5"/>
        <xdr:cNvSpPr>
          <a:spLocks/>
        </xdr:cNvSpPr>
      </xdr:nvSpPr>
      <xdr:spPr>
        <a:xfrm>
          <a:off x="9572625" y="6457950"/>
          <a:ext cx="32766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43</xdr:row>
      <xdr:rowOff>0</xdr:rowOff>
    </xdr:from>
    <xdr:to>
      <xdr:col>32</xdr:col>
      <xdr:colOff>28575</xdr:colOff>
      <xdr:row>47</xdr:row>
      <xdr:rowOff>19050</xdr:rowOff>
    </xdr:to>
    <xdr:sp>
      <xdr:nvSpPr>
        <xdr:cNvPr id="3" name="直線コネクタ 7"/>
        <xdr:cNvSpPr>
          <a:spLocks/>
        </xdr:cNvSpPr>
      </xdr:nvSpPr>
      <xdr:spPr>
        <a:xfrm>
          <a:off x="9572625" y="8172450"/>
          <a:ext cx="3343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B25" sqref="B25:C25"/>
    </sheetView>
  </sheetViews>
  <sheetFormatPr defaultColWidth="9.140625" defaultRowHeight="15"/>
  <cols>
    <col min="2" max="3" width="11.28125" style="0" customWidth="1"/>
    <col min="4" max="4" width="10.00390625" style="0" customWidth="1"/>
  </cols>
  <sheetData>
    <row r="1" spans="1:4" ht="13.5">
      <c r="A1" s="1" t="s">
        <v>0</v>
      </c>
      <c r="B1" s="78" t="s">
        <v>1</v>
      </c>
      <c r="C1" s="78"/>
      <c r="D1" s="2" t="s">
        <v>66</v>
      </c>
    </row>
    <row r="2" spans="1:4" ht="13.5">
      <c r="A2" s="2">
        <v>10</v>
      </c>
      <c r="B2" s="75" t="s">
        <v>101</v>
      </c>
      <c r="C2" s="75"/>
      <c r="D2" s="2"/>
    </row>
    <row r="3" spans="1:4" ht="13.5">
      <c r="A3" s="2">
        <v>11</v>
      </c>
      <c r="B3" s="79" t="s">
        <v>116</v>
      </c>
      <c r="C3" s="81"/>
      <c r="D3" s="38" t="s">
        <v>106</v>
      </c>
    </row>
    <row r="4" spans="1:4" ht="13.5">
      <c r="A4" s="2">
        <v>12</v>
      </c>
      <c r="B4" s="79" t="s">
        <v>125</v>
      </c>
      <c r="C4" s="80"/>
      <c r="D4" s="38" t="s">
        <v>106</v>
      </c>
    </row>
    <row r="5" spans="1:4" ht="13.5">
      <c r="A5" s="2">
        <v>13</v>
      </c>
      <c r="B5" s="79" t="s">
        <v>115</v>
      </c>
      <c r="C5" s="80"/>
      <c r="D5" s="38" t="s">
        <v>106</v>
      </c>
    </row>
    <row r="6" spans="1:4" ht="13.5">
      <c r="A6" s="39">
        <v>14</v>
      </c>
      <c r="B6" s="79" t="s">
        <v>68</v>
      </c>
      <c r="C6" s="81"/>
      <c r="D6" s="38" t="s">
        <v>106</v>
      </c>
    </row>
    <row r="7" spans="1:4" ht="13.5">
      <c r="A7" s="39">
        <v>15</v>
      </c>
      <c r="B7" s="79" t="s">
        <v>69</v>
      </c>
      <c r="C7" s="81"/>
      <c r="D7" s="38" t="s">
        <v>106</v>
      </c>
    </row>
    <row r="8" spans="1:4" ht="13.5">
      <c r="A8" s="39">
        <v>16</v>
      </c>
      <c r="B8" s="79" t="s">
        <v>70</v>
      </c>
      <c r="C8" s="81"/>
      <c r="D8" s="38" t="s">
        <v>106</v>
      </c>
    </row>
    <row r="9" spans="1:4" ht="13.5">
      <c r="A9" s="39">
        <v>17</v>
      </c>
      <c r="B9" s="79" t="s">
        <v>71</v>
      </c>
      <c r="C9" s="81"/>
      <c r="D9" s="38" t="s">
        <v>106</v>
      </c>
    </row>
    <row r="10" spans="1:4" ht="13.5">
      <c r="A10" s="2">
        <v>20</v>
      </c>
      <c r="B10" s="75" t="s">
        <v>102</v>
      </c>
      <c r="C10" s="75"/>
      <c r="D10" s="16"/>
    </row>
    <row r="11" spans="1:4" ht="13.5">
      <c r="A11" s="2">
        <v>21</v>
      </c>
      <c r="B11" s="75" t="s">
        <v>117</v>
      </c>
      <c r="C11" s="75"/>
      <c r="D11" s="19" t="s">
        <v>107</v>
      </c>
    </row>
    <row r="12" spans="1:4" ht="13.5">
      <c r="A12" s="15">
        <v>22</v>
      </c>
      <c r="B12" s="75" t="s">
        <v>72</v>
      </c>
      <c r="C12" s="75"/>
      <c r="D12" s="19" t="s">
        <v>107</v>
      </c>
    </row>
    <row r="13" spans="1:4" ht="13.5">
      <c r="A13" s="2">
        <v>23</v>
      </c>
      <c r="B13" s="75" t="s">
        <v>71</v>
      </c>
      <c r="C13" s="75"/>
      <c r="D13" s="19" t="s">
        <v>107</v>
      </c>
    </row>
    <row r="14" spans="1:4" ht="13.5">
      <c r="A14" s="39">
        <v>24</v>
      </c>
      <c r="B14" s="75" t="s">
        <v>73</v>
      </c>
      <c r="C14" s="75"/>
      <c r="D14" s="19" t="s">
        <v>107</v>
      </c>
    </row>
    <row r="15" spans="1:4" ht="13.5">
      <c r="A15" s="39">
        <v>25</v>
      </c>
      <c r="B15" s="75" t="s">
        <v>74</v>
      </c>
      <c r="C15" s="75"/>
      <c r="D15" s="19" t="s">
        <v>107</v>
      </c>
    </row>
    <row r="16" spans="1:4" ht="13.5">
      <c r="A16" s="39">
        <v>26</v>
      </c>
      <c r="B16" s="75" t="s">
        <v>75</v>
      </c>
      <c r="C16" s="75"/>
      <c r="D16" s="19" t="s">
        <v>107</v>
      </c>
    </row>
    <row r="17" spans="1:4" ht="13.5">
      <c r="A17" s="39">
        <v>27</v>
      </c>
      <c r="B17" s="75" t="s">
        <v>76</v>
      </c>
      <c r="C17" s="75"/>
      <c r="D17" s="19" t="s">
        <v>107</v>
      </c>
    </row>
    <row r="18" spans="1:4" ht="13.5">
      <c r="A18" s="2">
        <v>30</v>
      </c>
      <c r="B18" s="75" t="s">
        <v>103</v>
      </c>
      <c r="C18" s="75"/>
      <c r="D18" s="16"/>
    </row>
    <row r="19" spans="1:4" ht="13.5">
      <c r="A19" s="2">
        <v>31</v>
      </c>
      <c r="B19" s="75" t="s">
        <v>118</v>
      </c>
      <c r="C19" s="75"/>
      <c r="D19" s="23" t="s">
        <v>108</v>
      </c>
    </row>
    <row r="20" spans="1:4" ht="13.5">
      <c r="A20" s="23">
        <v>32</v>
      </c>
      <c r="B20" s="76" t="s">
        <v>126</v>
      </c>
      <c r="C20" s="77"/>
      <c r="D20" s="39" t="s">
        <v>108</v>
      </c>
    </row>
    <row r="21" spans="1:4" ht="13.5">
      <c r="A21" s="23">
        <v>33</v>
      </c>
      <c r="B21" s="76" t="s">
        <v>119</v>
      </c>
      <c r="C21" s="77"/>
      <c r="D21" s="39" t="s">
        <v>108</v>
      </c>
    </row>
    <row r="22" spans="1:4" ht="13.5">
      <c r="A22" s="39">
        <v>34</v>
      </c>
      <c r="B22" s="76" t="s">
        <v>127</v>
      </c>
      <c r="C22" s="77"/>
      <c r="D22" s="39" t="s">
        <v>108</v>
      </c>
    </row>
    <row r="23" spans="1:4" ht="13.5">
      <c r="A23" s="39">
        <v>35</v>
      </c>
      <c r="B23" s="76" t="s">
        <v>128</v>
      </c>
      <c r="C23" s="77"/>
      <c r="D23" s="39" t="s">
        <v>108</v>
      </c>
    </row>
    <row r="24" spans="1:4" ht="13.5">
      <c r="A24" s="39">
        <v>36</v>
      </c>
      <c r="B24" s="76" t="s">
        <v>129</v>
      </c>
      <c r="C24" s="77"/>
      <c r="D24" s="39" t="s">
        <v>108</v>
      </c>
    </row>
    <row r="25" spans="1:4" ht="13.5">
      <c r="A25" s="39">
        <v>37</v>
      </c>
      <c r="B25" s="76" t="s">
        <v>77</v>
      </c>
      <c r="C25" s="77"/>
      <c r="D25" s="39" t="s">
        <v>108</v>
      </c>
    </row>
    <row r="26" spans="1:4" ht="13.5">
      <c r="A26" s="13">
        <v>40</v>
      </c>
      <c r="B26" s="75" t="s">
        <v>104</v>
      </c>
      <c r="C26" s="75"/>
      <c r="D26" s="16"/>
    </row>
    <row r="27" spans="1:4" ht="13.5">
      <c r="A27" s="13">
        <v>41</v>
      </c>
      <c r="B27" s="75" t="s">
        <v>120</v>
      </c>
      <c r="C27" s="75"/>
      <c r="D27" s="23" t="s">
        <v>109</v>
      </c>
    </row>
    <row r="28" spans="1:4" ht="13.5">
      <c r="A28" s="13">
        <v>42</v>
      </c>
      <c r="B28" s="75" t="s">
        <v>78</v>
      </c>
      <c r="C28" s="75"/>
      <c r="D28" s="39" t="s">
        <v>109</v>
      </c>
    </row>
    <row r="29" spans="1:4" ht="13.5">
      <c r="A29" s="13">
        <v>43</v>
      </c>
      <c r="B29" s="75" t="s">
        <v>79</v>
      </c>
      <c r="C29" s="75"/>
      <c r="D29" s="39" t="s">
        <v>109</v>
      </c>
    </row>
    <row r="30" spans="1:4" ht="13.5">
      <c r="A30" s="39">
        <v>44</v>
      </c>
      <c r="B30" s="75" t="s">
        <v>80</v>
      </c>
      <c r="C30" s="75"/>
      <c r="D30" s="39" t="s">
        <v>109</v>
      </c>
    </row>
    <row r="31" spans="1:4" ht="13.5">
      <c r="A31" s="39">
        <v>45</v>
      </c>
      <c r="B31" s="75" t="s">
        <v>81</v>
      </c>
      <c r="C31" s="75"/>
      <c r="D31" s="39" t="s">
        <v>109</v>
      </c>
    </row>
    <row r="32" spans="1:4" ht="13.5">
      <c r="A32" s="39">
        <v>46</v>
      </c>
      <c r="B32" s="75" t="s">
        <v>82</v>
      </c>
      <c r="C32" s="75"/>
      <c r="D32" s="39" t="s">
        <v>109</v>
      </c>
    </row>
    <row r="33" spans="1:4" ht="13.5">
      <c r="A33" s="39">
        <v>47</v>
      </c>
      <c r="B33" s="75" t="s">
        <v>83</v>
      </c>
      <c r="C33" s="75"/>
      <c r="D33" s="39" t="s">
        <v>109</v>
      </c>
    </row>
    <row r="34" spans="1:4" ht="13.5">
      <c r="A34" s="13">
        <v>50</v>
      </c>
      <c r="B34" s="75" t="s">
        <v>105</v>
      </c>
      <c r="C34" s="75"/>
      <c r="D34" s="23"/>
    </row>
    <row r="35" spans="1:4" ht="13.5">
      <c r="A35" s="13">
        <v>51</v>
      </c>
      <c r="B35" s="75" t="s">
        <v>84</v>
      </c>
      <c r="C35" s="75"/>
      <c r="D35" s="23" t="s">
        <v>110</v>
      </c>
    </row>
    <row r="36" spans="1:4" ht="13.5">
      <c r="A36" s="13">
        <v>52</v>
      </c>
      <c r="B36" s="75" t="s">
        <v>85</v>
      </c>
      <c r="C36" s="75"/>
      <c r="D36" s="39" t="s">
        <v>110</v>
      </c>
    </row>
    <row r="37" spans="1:4" ht="13.5">
      <c r="A37" s="13">
        <v>53</v>
      </c>
      <c r="B37" s="75" t="s">
        <v>86</v>
      </c>
      <c r="C37" s="75"/>
      <c r="D37" s="39" t="s">
        <v>110</v>
      </c>
    </row>
    <row r="38" spans="1:4" ht="13.5">
      <c r="A38" s="39">
        <v>54</v>
      </c>
      <c r="B38" s="75" t="s">
        <v>87</v>
      </c>
      <c r="C38" s="75"/>
      <c r="D38" s="39" t="s">
        <v>110</v>
      </c>
    </row>
    <row r="39" spans="1:4" ht="13.5">
      <c r="A39" s="39">
        <v>55</v>
      </c>
      <c r="B39" s="75" t="s">
        <v>88</v>
      </c>
      <c r="C39" s="75"/>
      <c r="D39" s="39" t="s">
        <v>110</v>
      </c>
    </row>
    <row r="40" spans="1:4" ht="13.5">
      <c r="A40" s="39">
        <v>56</v>
      </c>
      <c r="B40" s="75" t="s">
        <v>89</v>
      </c>
      <c r="C40" s="75"/>
      <c r="D40" s="39" t="s">
        <v>110</v>
      </c>
    </row>
    <row r="41" spans="1:4" ht="13.5">
      <c r="A41" s="39">
        <v>57</v>
      </c>
      <c r="B41" s="75" t="s">
        <v>90</v>
      </c>
      <c r="C41" s="75"/>
      <c r="D41" s="39" t="s">
        <v>110</v>
      </c>
    </row>
    <row r="42" spans="1:4" ht="13.5">
      <c r="A42" s="13">
        <v>60</v>
      </c>
      <c r="B42" s="75"/>
      <c r="C42" s="75"/>
      <c r="D42" s="23"/>
    </row>
    <row r="43" spans="1:4" ht="13.5">
      <c r="A43" s="32">
        <v>61</v>
      </c>
      <c r="B43" s="75" t="s">
        <v>91</v>
      </c>
      <c r="C43" s="75"/>
      <c r="D43" s="32"/>
    </row>
    <row r="44" spans="1:4" ht="13.5">
      <c r="A44" s="32">
        <v>62</v>
      </c>
      <c r="B44" s="76" t="s">
        <v>92</v>
      </c>
      <c r="C44" s="77"/>
      <c r="D44" s="32"/>
    </row>
    <row r="45" spans="1:4" ht="13.5">
      <c r="A45" s="32">
        <v>63</v>
      </c>
      <c r="B45" s="76" t="s">
        <v>93</v>
      </c>
      <c r="C45" s="77"/>
      <c r="D45" s="39"/>
    </row>
    <row r="46" spans="1:4" ht="13.5">
      <c r="A46" s="39">
        <v>64</v>
      </c>
      <c r="B46" s="76" t="s">
        <v>94</v>
      </c>
      <c r="C46" s="77"/>
      <c r="D46" s="39"/>
    </row>
    <row r="47" spans="1:4" ht="13.5">
      <c r="A47" s="39">
        <v>65</v>
      </c>
      <c r="B47" s="76" t="s">
        <v>95</v>
      </c>
      <c r="C47" s="77"/>
      <c r="D47" s="39"/>
    </row>
    <row r="48" spans="1:4" ht="13.5">
      <c r="A48" s="39">
        <v>66</v>
      </c>
      <c r="B48" s="76" t="s">
        <v>96</v>
      </c>
      <c r="C48" s="77"/>
      <c r="D48" s="39"/>
    </row>
    <row r="49" spans="1:4" ht="13.5">
      <c r="A49" s="39">
        <v>67</v>
      </c>
      <c r="B49" s="76" t="s">
        <v>97</v>
      </c>
      <c r="C49" s="77"/>
      <c r="D49" s="39"/>
    </row>
    <row r="50" spans="1:4" ht="13.5">
      <c r="A50" s="23">
        <v>70</v>
      </c>
      <c r="B50" s="75"/>
      <c r="C50" s="75"/>
      <c r="D50" s="23"/>
    </row>
    <row r="51" spans="1:4" ht="13.5">
      <c r="A51" s="23">
        <v>71</v>
      </c>
      <c r="B51" s="75" t="s">
        <v>98</v>
      </c>
      <c r="C51" s="75"/>
      <c r="D51" s="32"/>
    </row>
  </sheetData>
  <sheetProtection/>
  <mergeCells count="51">
    <mergeCell ref="B48:C48"/>
    <mergeCell ref="B49:C49"/>
    <mergeCell ref="B33:C33"/>
    <mergeCell ref="B38:C38"/>
    <mergeCell ref="B39:C39"/>
    <mergeCell ref="B40:C40"/>
    <mergeCell ref="B41:C41"/>
    <mergeCell ref="B46:C46"/>
    <mergeCell ref="B36:C36"/>
    <mergeCell ref="B31:C31"/>
    <mergeCell ref="B32:C32"/>
    <mergeCell ref="B47:C47"/>
    <mergeCell ref="B43:C43"/>
    <mergeCell ref="B44:C44"/>
    <mergeCell ref="B45:C45"/>
    <mergeCell ref="B15:C15"/>
    <mergeCell ref="B16:C16"/>
    <mergeCell ref="B17:C17"/>
    <mergeCell ref="B22:C22"/>
    <mergeCell ref="B23:C23"/>
    <mergeCell ref="B24:C24"/>
    <mergeCell ref="B10:C10"/>
    <mergeCell ref="B11:C11"/>
    <mergeCell ref="B28:C28"/>
    <mergeCell ref="B29:C29"/>
    <mergeCell ref="B21:C21"/>
    <mergeCell ref="B6:C6"/>
    <mergeCell ref="B7:C7"/>
    <mergeCell ref="B8:C8"/>
    <mergeCell ref="B9:C9"/>
    <mergeCell ref="B14:C14"/>
    <mergeCell ref="B1:C1"/>
    <mergeCell ref="B2:C2"/>
    <mergeCell ref="B5:C5"/>
    <mergeCell ref="B4:C4"/>
    <mergeCell ref="B12:C12"/>
    <mergeCell ref="B37:C37"/>
    <mergeCell ref="B35:C35"/>
    <mergeCell ref="B13:C13"/>
    <mergeCell ref="B34:C34"/>
    <mergeCell ref="B3:C3"/>
    <mergeCell ref="B50:C50"/>
    <mergeCell ref="B51:C51"/>
    <mergeCell ref="B42:C42"/>
    <mergeCell ref="B18:C18"/>
    <mergeCell ref="B19:C19"/>
    <mergeCell ref="B26:C26"/>
    <mergeCell ref="B27:C27"/>
    <mergeCell ref="B20:C20"/>
    <mergeCell ref="B25:C25"/>
    <mergeCell ref="B30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79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4.421875" style="0" customWidth="1"/>
    <col min="2" max="2" width="5.57421875" style="0" customWidth="1"/>
    <col min="3" max="3" width="3.140625" style="0" hidden="1" customWidth="1"/>
    <col min="4" max="5" width="8.140625" style="0" customWidth="1"/>
    <col min="6" max="6" width="10.421875" style="0" customWidth="1"/>
    <col min="7" max="7" width="3.7109375" style="0" customWidth="1"/>
    <col min="8" max="8" width="12.421875" style="0" customWidth="1"/>
    <col min="9" max="9" width="3.7109375" style="0" customWidth="1"/>
    <col min="10" max="10" width="3.140625" style="0" hidden="1" customWidth="1"/>
    <col min="11" max="12" width="8.140625" style="0" customWidth="1"/>
    <col min="13" max="13" width="10.421875" style="0" customWidth="1"/>
    <col min="14" max="14" width="4.421875" style="0" customWidth="1"/>
    <col min="15" max="16" width="2.421875" style="0" customWidth="1"/>
    <col min="17" max="17" width="4.421875" style="0" customWidth="1"/>
    <col min="18" max="18" width="12.421875" style="0" customWidth="1"/>
    <col min="19" max="19" width="4.421875" style="0" customWidth="1"/>
    <col min="20" max="20" width="3.140625" style="0" customWidth="1"/>
    <col min="21" max="23" width="6.140625" style="0" customWidth="1"/>
    <col min="24" max="29" width="8.8515625" style="0" customWidth="1"/>
    <col min="30" max="31" width="6.28125" style="0" customWidth="1"/>
    <col min="32" max="36" width="13.7109375" style="0" customWidth="1"/>
    <col min="37" max="37" width="9.00390625" style="0" customWidth="1"/>
  </cols>
  <sheetData>
    <row r="1" spans="2:13" ht="26.25" customHeight="1">
      <c r="B1" s="3"/>
      <c r="C1" s="3"/>
      <c r="D1" s="108" t="s">
        <v>7</v>
      </c>
      <c r="E1" s="108"/>
      <c r="F1" s="108"/>
      <c r="G1" s="108"/>
      <c r="H1" s="108"/>
      <c r="I1" s="108"/>
      <c r="J1" s="41"/>
      <c r="K1" s="41"/>
      <c r="L1" s="3"/>
      <c r="M1" s="3"/>
    </row>
    <row r="2" spans="2:18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R2" s="45" t="s">
        <v>57</v>
      </c>
    </row>
    <row r="3" spans="2:38" ht="15" customHeight="1" thickBot="1">
      <c r="B3" s="14" t="s">
        <v>2</v>
      </c>
      <c r="C3" s="14"/>
      <c r="D3" s="14"/>
      <c r="E3" s="14"/>
      <c r="F3" s="4"/>
      <c r="G3" s="3"/>
      <c r="H3" s="3"/>
      <c r="I3" s="3"/>
      <c r="J3" s="3"/>
      <c r="K3" s="3"/>
      <c r="L3" s="3"/>
      <c r="M3" s="3"/>
      <c r="R3" s="40" t="s">
        <v>33</v>
      </c>
      <c r="U3" s="9"/>
      <c r="V3" s="9"/>
      <c r="W3" s="9"/>
      <c r="X3" s="9"/>
      <c r="Y3" s="9"/>
      <c r="Z3" s="84"/>
      <c r="AA3" s="84"/>
      <c r="AB3" s="42"/>
      <c r="AC3" s="42"/>
      <c r="AD3" s="42"/>
      <c r="AE3" s="9"/>
      <c r="AF3" s="9"/>
      <c r="AG3" s="9"/>
      <c r="AH3" s="9"/>
      <c r="AI3" s="9"/>
      <c r="AJ3" s="9"/>
      <c r="AK3" s="42"/>
      <c r="AL3" s="42"/>
    </row>
    <row r="4" spans="2:29" ht="15" customHeight="1">
      <c r="B4" s="25">
        <v>1</v>
      </c>
      <c r="C4" s="26">
        <f>T5</f>
        <v>10</v>
      </c>
      <c r="D4" s="109" t="str">
        <f>IF(C4="","",VLOOKUP(C4,'出場校'!$A$1:$C$45,2,TRUE))</f>
        <v>小林西高校</v>
      </c>
      <c r="E4" s="109"/>
      <c r="F4" s="110"/>
      <c r="G4" s="27">
        <f>SUM(O5:O10)</f>
        <v>0</v>
      </c>
      <c r="H4" s="27" t="s">
        <v>3</v>
      </c>
      <c r="I4" s="27">
        <f>SUM(P5:P10)</f>
        <v>0</v>
      </c>
      <c r="J4" s="26">
        <f>T7</f>
        <v>30</v>
      </c>
      <c r="K4" s="109" t="str">
        <f>IF(J4="","",VLOOKUP(J4,'出場校'!$A$1:$C$45,2,TRUE))</f>
        <v>鵬翔高校</v>
      </c>
      <c r="L4" s="109"/>
      <c r="M4" s="111"/>
      <c r="O4" s="1" t="s">
        <v>63</v>
      </c>
      <c r="P4" s="1" t="s">
        <v>64</v>
      </c>
      <c r="R4" s="40" t="s">
        <v>8</v>
      </c>
      <c r="U4" s="112" t="s">
        <v>2</v>
      </c>
      <c r="V4" s="112"/>
      <c r="W4" s="112"/>
      <c r="X4" s="113" t="str">
        <f>U5</f>
        <v>小林西高校</v>
      </c>
      <c r="Y4" s="114"/>
      <c r="Z4" s="113" t="str">
        <f>U7</f>
        <v>鵬翔高校</v>
      </c>
      <c r="AA4" s="114"/>
      <c r="AB4" s="40" t="s">
        <v>67</v>
      </c>
      <c r="AC4" s="40" t="s">
        <v>62</v>
      </c>
    </row>
    <row r="5" spans="2:29" ht="15" customHeight="1">
      <c r="B5" s="28" t="s">
        <v>4</v>
      </c>
      <c r="C5" s="5">
        <v>11</v>
      </c>
      <c r="D5" s="82" t="str">
        <f>IF(C5="","",VLOOKUP(C5,'出場校'!$A$1:$C$45,2,TRUE))</f>
        <v>下田航樹</v>
      </c>
      <c r="E5" s="82"/>
      <c r="F5" s="101"/>
      <c r="G5" s="50" t="str">
        <f>IF(O5&gt;=1,"○","　")</f>
        <v>　</v>
      </c>
      <c r="H5" s="50"/>
      <c r="I5" s="50" t="str">
        <f aca="true" t="shared" si="0" ref="I5:I10">IF(P5&gt;=1,"○","　")</f>
        <v>　</v>
      </c>
      <c r="J5" s="12">
        <v>31</v>
      </c>
      <c r="K5" s="82" t="str">
        <f>IF(J5="","",VLOOKUP(J5,'出場校'!$A$1:$C$45,2,TRUE))</f>
        <v>原口竜静</v>
      </c>
      <c r="L5" s="82"/>
      <c r="M5" s="83"/>
      <c r="O5" s="1"/>
      <c r="P5" s="1"/>
      <c r="R5" s="40" t="s">
        <v>44</v>
      </c>
      <c r="T5">
        <v>10</v>
      </c>
      <c r="U5" s="102" t="str">
        <f>IF(T5="","",VLOOKUP(T5,'出場校'!$A$1:$C$45,2,TRUE))</f>
        <v>小林西高校</v>
      </c>
      <c r="V5" s="103"/>
      <c r="W5" s="104"/>
      <c r="X5" s="97"/>
      <c r="Y5" s="98"/>
      <c r="Z5" s="97" t="str">
        <f>IF(G4&gt;=2,"○","  ")</f>
        <v>  </v>
      </c>
      <c r="AA5" s="95">
        <f>G4</f>
        <v>0</v>
      </c>
      <c r="AB5" s="91"/>
      <c r="AC5" s="91">
        <f>AA5</f>
        <v>0</v>
      </c>
    </row>
    <row r="6" spans="2:29" ht="15" customHeight="1">
      <c r="B6" s="28" t="s">
        <v>99</v>
      </c>
      <c r="C6" s="5">
        <v>12</v>
      </c>
      <c r="D6" s="82" t="str">
        <f>IF(C6="","",VLOOKUP(C6,'出場校'!$A$1:$C$45,2,TRUE))</f>
        <v>下田大樹</v>
      </c>
      <c r="E6" s="82"/>
      <c r="F6" s="101"/>
      <c r="G6" s="50" t="str">
        <f>IF(O6&gt;=1,"○","　")</f>
        <v>　</v>
      </c>
      <c r="H6" s="50"/>
      <c r="I6" s="50" t="str">
        <f t="shared" si="0"/>
        <v>　</v>
      </c>
      <c r="J6" s="12">
        <v>32</v>
      </c>
      <c r="K6" s="82" t="str">
        <f>IF(J6="","",VLOOKUP(J6,'出場校'!$A$1:$C$45,2,TRUE))</f>
        <v>河野暁志</v>
      </c>
      <c r="L6" s="82"/>
      <c r="M6" s="83"/>
      <c r="O6" s="1"/>
      <c r="P6" s="1"/>
      <c r="R6" s="40" t="s">
        <v>35</v>
      </c>
      <c r="U6" s="105"/>
      <c r="V6" s="106"/>
      <c r="W6" s="107"/>
      <c r="X6" s="99"/>
      <c r="Y6" s="100"/>
      <c r="Z6" s="99"/>
      <c r="AA6" s="96"/>
      <c r="AB6" s="92"/>
      <c r="AC6" s="92"/>
    </row>
    <row r="7" spans="2:29" ht="15" customHeight="1">
      <c r="B7" s="28" t="s">
        <v>5</v>
      </c>
      <c r="C7" s="5">
        <v>13</v>
      </c>
      <c r="D7" s="82" t="str">
        <f>IF(C7="","",VLOOKUP(C7,'出場校'!$A$1:$C$45,2,TRUE))</f>
        <v>富永陸人</v>
      </c>
      <c r="E7" s="82"/>
      <c r="F7" s="101"/>
      <c r="G7" s="50" t="str">
        <f>IF(O7&gt;=1,"○","　")</f>
        <v>　</v>
      </c>
      <c r="H7" s="50"/>
      <c r="I7" s="50" t="str">
        <f t="shared" si="0"/>
        <v>　</v>
      </c>
      <c r="J7" s="12">
        <v>33</v>
      </c>
      <c r="K7" s="82" t="str">
        <f>IF(J7="","",VLOOKUP(J7,'出場校'!$A$1:$C$45,2,TRUE))</f>
        <v>長友大河</v>
      </c>
      <c r="L7" s="82"/>
      <c r="M7" s="83"/>
      <c r="O7" s="1"/>
      <c r="P7" s="1"/>
      <c r="R7" s="40" t="s">
        <v>51</v>
      </c>
      <c r="T7">
        <v>30</v>
      </c>
      <c r="U7" s="102" t="str">
        <f>IF(T7="","",VLOOKUP(T7,'出場校'!$A$1:$C$45,2,TRUE))</f>
        <v>鵬翔高校</v>
      </c>
      <c r="V7" s="103"/>
      <c r="W7" s="104"/>
      <c r="X7" s="93" t="str">
        <f>IF(I4&gt;=2,"○","  ")</f>
        <v>  </v>
      </c>
      <c r="Y7" s="95">
        <f>I4</f>
        <v>0</v>
      </c>
      <c r="Z7" s="97"/>
      <c r="AA7" s="98"/>
      <c r="AB7" s="91"/>
      <c r="AC7" s="91">
        <f>Y7</f>
        <v>0</v>
      </c>
    </row>
    <row r="8" spans="2:29" ht="15" customHeight="1">
      <c r="B8" s="46" t="s">
        <v>100</v>
      </c>
      <c r="C8" s="47"/>
      <c r="D8" s="82">
        <f>IF(C8="","",VLOOKUP(C8,'出場校'!$A$1:$C$45,2,TRUE))</f>
      </c>
      <c r="E8" s="82"/>
      <c r="F8" s="101"/>
      <c r="G8" s="50" t="str">
        <f>IF(O8&gt;=1,"○","　")</f>
        <v>　</v>
      </c>
      <c r="H8" s="53" t="s">
        <v>124</v>
      </c>
      <c r="I8" s="50" t="str">
        <f t="shared" si="0"/>
        <v>　</v>
      </c>
      <c r="J8" s="12"/>
      <c r="K8" s="82">
        <f>IF(J8="","",VLOOKUP(J8,'出場校'!$A$1:$C$45,2,TRUE))</f>
      </c>
      <c r="L8" s="82"/>
      <c r="M8" s="83"/>
      <c r="O8" s="1"/>
      <c r="P8" s="1"/>
      <c r="R8" s="40" t="s">
        <v>16</v>
      </c>
      <c r="U8" s="105"/>
      <c r="V8" s="106"/>
      <c r="W8" s="107"/>
      <c r="X8" s="94"/>
      <c r="Y8" s="96"/>
      <c r="Z8" s="99"/>
      <c r="AA8" s="100"/>
      <c r="AB8" s="92"/>
      <c r="AC8" s="92"/>
    </row>
    <row r="9" spans="2:29" ht="15" customHeight="1">
      <c r="B9" s="28" t="s">
        <v>6</v>
      </c>
      <c r="C9" s="5"/>
      <c r="D9" s="82">
        <f>IF(C9="","",VLOOKUP(C9,'出場校'!$A$1:$C$45,2,TRUE))</f>
      </c>
      <c r="E9" s="82"/>
      <c r="F9" s="101"/>
      <c r="G9" s="50"/>
      <c r="H9" s="50" t="s">
        <v>124</v>
      </c>
      <c r="I9" s="59" t="str">
        <f t="shared" si="0"/>
        <v>　</v>
      </c>
      <c r="J9" s="62">
        <v>35</v>
      </c>
      <c r="K9" s="82" t="str">
        <f>IF(J9="","",VLOOKUP(J9,'出場校'!$A$1:$C$45,2,TRUE))</f>
        <v>本村瑠唯</v>
      </c>
      <c r="L9" s="82"/>
      <c r="M9" s="83"/>
      <c r="O9" s="1"/>
      <c r="P9" s="1"/>
      <c r="R9" s="50"/>
      <c r="U9" s="52"/>
      <c r="V9" s="52"/>
      <c r="W9" s="52"/>
      <c r="X9" s="51"/>
      <c r="Y9" s="51"/>
      <c r="Z9" s="51"/>
      <c r="AA9" s="51"/>
      <c r="AB9" s="51"/>
      <c r="AC9" s="51"/>
    </row>
    <row r="10" spans="2:38" ht="15" customHeight="1" thickBot="1">
      <c r="B10" s="63" t="s">
        <v>123</v>
      </c>
      <c r="C10" s="64"/>
      <c r="D10" s="87">
        <f>IF(C10="","",VLOOKUP(C10,'出場校'!$A$1:$C$45,2,TRUE))</f>
      </c>
      <c r="E10" s="87"/>
      <c r="F10" s="88"/>
      <c r="G10" s="65" t="str">
        <f>IF(O10&gt;=1,"○","　")</f>
        <v>　</v>
      </c>
      <c r="H10" s="65"/>
      <c r="I10" s="29" t="str">
        <f t="shared" si="0"/>
        <v>　</v>
      </c>
      <c r="J10" s="30"/>
      <c r="K10" s="89">
        <f>IF(J10="","",VLOOKUP(J10,'出場校'!$A$1:$C$45,2,TRUE))</f>
      </c>
      <c r="L10" s="89"/>
      <c r="M10" s="90"/>
      <c r="O10" s="1"/>
      <c r="P10" s="1"/>
      <c r="R10" s="40" t="s">
        <v>15</v>
      </c>
      <c r="AF10" s="42"/>
      <c r="AG10" s="42"/>
      <c r="AH10" s="42"/>
      <c r="AI10" s="42"/>
      <c r="AJ10" s="42"/>
      <c r="AK10" s="42"/>
      <c r="AL10" s="42"/>
    </row>
    <row r="11" spans="2:18" ht="15" customHeight="1">
      <c r="B11" s="17"/>
      <c r="C11" s="17"/>
      <c r="D11" s="85"/>
      <c r="E11" s="85"/>
      <c r="F11" s="85"/>
      <c r="G11" s="42"/>
      <c r="H11" s="42"/>
      <c r="I11" s="42"/>
      <c r="J11" s="18"/>
      <c r="K11" s="85"/>
      <c r="L11" s="85"/>
      <c r="M11" s="85"/>
      <c r="R11" s="40" t="s">
        <v>28</v>
      </c>
    </row>
    <row r="12" spans="2:18" ht="15" customHeight="1">
      <c r="B12" s="17"/>
      <c r="C12" s="17"/>
      <c r="D12" s="85"/>
      <c r="E12" s="85"/>
      <c r="F12" s="85"/>
      <c r="G12" s="42"/>
      <c r="H12" s="42"/>
      <c r="I12" s="42"/>
      <c r="J12" s="18"/>
      <c r="K12" s="85"/>
      <c r="L12" s="85"/>
      <c r="M12" s="85"/>
      <c r="R12" s="40" t="s">
        <v>40</v>
      </c>
    </row>
    <row r="13" spans="2:18" ht="15" customHeight="1">
      <c r="B13" s="17"/>
      <c r="C13" s="17"/>
      <c r="D13" s="85"/>
      <c r="E13" s="85"/>
      <c r="F13" s="85"/>
      <c r="G13" s="17"/>
      <c r="H13" s="42"/>
      <c r="I13" s="42"/>
      <c r="J13" s="18"/>
      <c r="K13" s="85"/>
      <c r="L13" s="85"/>
      <c r="M13" s="85"/>
      <c r="R13" s="40" t="s">
        <v>48</v>
      </c>
    </row>
    <row r="14" spans="2:18" ht="15" customHeight="1">
      <c r="B14" s="17"/>
      <c r="C14" s="17"/>
      <c r="D14" s="43"/>
      <c r="E14" s="43"/>
      <c r="F14" s="43"/>
      <c r="G14" s="17"/>
      <c r="H14" s="42"/>
      <c r="I14" s="42"/>
      <c r="J14" s="18"/>
      <c r="K14" s="43"/>
      <c r="L14" s="43"/>
      <c r="M14" s="43"/>
      <c r="R14" s="40" t="s">
        <v>47</v>
      </c>
    </row>
    <row r="15" spans="2:22" ht="15" customHeight="1">
      <c r="B15" s="11"/>
      <c r="C15" s="11"/>
      <c r="D15" s="11"/>
      <c r="E15" s="11"/>
      <c r="G15" s="17"/>
      <c r="M15" s="44"/>
      <c r="R15" s="40" t="s">
        <v>10</v>
      </c>
      <c r="V15" s="44"/>
    </row>
    <row r="16" spans="2:22" ht="15" customHeight="1">
      <c r="B16" s="9"/>
      <c r="C16" s="9"/>
      <c r="D16" s="9"/>
      <c r="E16" s="9"/>
      <c r="F16" s="44"/>
      <c r="G16" s="44"/>
      <c r="H16" s="44"/>
      <c r="I16" s="44"/>
      <c r="J16" s="44"/>
      <c r="K16" s="44"/>
      <c r="L16" s="44"/>
      <c r="M16" s="44"/>
      <c r="O16" s="44"/>
      <c r="P16" s="44"/>
      <c r="R16" s="40" t="s">
        <v>9</v>
      </c>
      <c r="V16" s="44"/>
    </row>
    <row r="17" spans="2:22" ht="15" customHeight="1">
      <c r="B17" s="9"/>
      <c r="C17" s="9"/>
      <c r="D17" s="9"/>
      <c r="E17" s="9"/>
      <c r="F17" s="44"/>
      <c r="G17" s="44"/>
      <c r="H17" s="42"/>
      <c r="I17" s="44"/>
      <c r="J17" s="44"/>
      <c r="K17" s="44"/>
      <c r="L17" s="44"/>
      <c r="M17" s="44"/>
      <c r="O17" s="44"/>
      <c r="P17" s="44"/>
      <c r="R17" s="45" t="s">
        <v>58</v>
      </c>
      <c r="V17" s="44"/>
    </row>
    <row r="18" spans="2:22" ht="15" customHeight="1">
      <c r="B18" s="35"/>
      <c r="C18" s="44"/>
      <c r="D18" s="85"/>
      <c r="E18" s="85"/>
      <c r="F18" s="22"/>
      <c r="G18" s="42"/>
      <c r="H18" s="42"/>
      <c r="I18" s="42"/>
      <c r="J18" s="44"/>
      <c r="K18" s="85"/>
      <c r="L18" s="85"/>
      <c r="M18" s="20"/>
      <c r="O18" s="44"/>
      <c r="P18" s="44"/>
      <c r="R18" s="40" t="s">
        <v>24</v>
      </c>
      <c r="V18" s="44"/>
    </row>
    <row r="19" spans="2:22" ht="15" customHeight="1">
      <c r="B19" s="35"/>
      <c r="C19" s="44"/>
      <c r="D19" s="85"/>
      <c r="E19" s="85"/>
      <c r="F19" s="22"/>
      <c r="G19" s="42"/>
      <c r="H19" s="42"/>
      <c r="I19" s="42"/>
      <c r="J19" s="44"/>
      <c r="K19" s="85"/>
      <c r="L19" s="85"/>
      <c r="M19" s="22"/>
      <c r="O19" s="44"/>
      <c r="P19" s="44"/>
      <c r="R19" s="40" t="s">
        <v>27</v>
      </c>
      <c r="V19" s="44"/>
    </row>
    <row r="20" spans="2:22" ht="15" customHeight="1">
      <c r="B20" s="35"/>
      <c r="C20" s="44"/>
      <c r="D20" s="85"/>
      <c r="E20" s="85"/>
      <c r="F20" s="20"/>
      <c r="G20" s="42"/>
      <c r="H20" s="42"/>
      <c r="I20" s="42"/>
      <c r="J20" s="44"/>
      <c r="K20" s="85"/>
      <c r="L20" s="85"/>
      <c r="M20" s="22"/>
      <c r="O20" s="44"/>
      <c r="P20" s="44"/>
      <c r="R20" s="40" t="s">
        <v>55</v>
      </c>
      <c r="V20" s="44"/>
    </row>
    <row r="21" spans="2:22" ht="15" customHeight="1">
      <c r="B21" s="35"/>
      <c r="C21" s="44"/>
      <c r="D21" s="85"/>
      <c r="E21" s="85"/>
      <c r="F21" s="20"/>
      <c r="G21" s="42"/>
      <c r="H21" s="42"/>
      <c r="I21" s="42"/>
      <c r="J21" s="44"/>
      <c r="K21" s="85"/>
      <c r="L21" s="85"/>
      <c r="M21" s="22"/>
      <c r="O21" s="44"/>
      <c r="P21" s="44"/>
      <c r="R21" s="40" t="s">
        <v>54</v>
      </c>
      <c r="V21" s="44"/>
    </row>
    <row r="22" spans="2:22" ht="15" customHeight="1">
      <c r="B22" s="35"/>
      <c r="C22" s="44"/>
      <c r="D22" s="85"/>
      <c r="E22" s="85"/>
      <c r="F22" s="22"/>
      <c r="G22" s="42"/>
      <c r="H22" s="42"/>
      <c r="I22" s="42"/>
      <c r="J22" s="44"/>
      <c r="K22" s="85"/>
      <c r="L22" s="85"/>
      <c r="M22" s="22"/>
      <c r="O22" s="44"/>
      <c r="P22" s="44"/>
      <c r="R22" s="40" t="s">
        <v>34</v>
      </c>
      <c r="V22" s="44"/>
    </row>
    <row r="23" spans="2:22" ht="15" customHeight="1">
      <c r="B23" s="35"/>
      <c r="C23" s="44"/>
      <c r="D23" s="85"/>
      <c r="E23" s="85"/>
      <c r="F23" s="20"/>
      <c r="G23" s="42"/>
      <c r="H23" s="42"/>
      <c r="I23" s="42"/>
      <c r="J23" s="44"/>
      <c r="K23" s="85"/>
      <c r="L23" s="85"/>
      <c r="M23" s="22"/>
      <c r="O23" s="44"/>
      <c r="P23" s="44"/>
      <c r="R23" s="40" t="s">
        <v>21</v>
      </c>
      <c r="V23" s="44"/>
    </row>
    <row r="24" spans="2:22" ht="15" customHeight="1">
      <c r="B24" s="35"/>
      <c r="C24" s="44"/>
      <c r="D24" s="85"/>
      <c r="E24" s="85"/>
      <c r="F24" s="22"/>
      <c r="G24" s="42"/>
      <c r="H24" s="42"/>
      <c r="I24" s="42"/>
      <c r="J24" s="44"/>
      <c r="K24" s="85"/>
      <c r="L24" s="85"/>
      <c r="M24" s="20"/>
      <c r="O24" s="44"/>
      <c r="P24" s="44"/>
      <c r="R24" s="40" t="s">
        <v>37</v>
      </c>
      <c r="V24" s="44"/>
    </row>
    <row r="25" spans="2:18" ht="15" customHeight="1">
      <c r="B25" s="35"/>
      <c r="C25" s="44"/>
      <c r="D25" s="85"/>
      <c r="E25" s="85"/>
      <c r="F25" s="22"/>
      <c r="G25" s="42"/>
      <c r="H25" s="42"/>
      <c r="I25" s="42"/>
      <c r="J25" s="44"/>
      <c r="K25" s="85"/>
      <c r="L25" s="85"/>
      <c r="M25" s="20"/>
      <c r="O25" s="44"/>
      <c r="P25" s="44"/>
      <c r="R25" s="40" t="s">
        <v>23</v>
      </c>
    </row>
    <row r="26" spans="2:18" ht="15" customHeight="1">
      <c r="B26" s="35"/>
      <c r="C26" s="44"/>
      <c r="D26" s="85"/>
      <c r="E26" s="85"/>
      <c r="F26" s="22"/>
      <c r="G26" s="42"/>
      <c r="H26" s="42"/>
      <c r="I26" s="42"/>
      <c r="J26" s="44"/>
      <c r="K26" s="85"/>
      <c r="L26" s="85"/>
      <c r="M26" s="22"/>
      <c r="O26" s="44"/>
      <c r="P26" s="44"/>
      <c r="R26" s="40" t="s">
        <v>19</v>
      </c>
    </row>
    <row r="27" spans="2:31" ht="15" customHeight="1">
      <c r="B27" s="35"/>
      <c r="C27" s="44"/>
      <c r="D27" s="85"/>
      <c r="E27" s="85"/>
      <c r="F27" s="22"/>
      <c r="G27" s="42"/>
      <c r="H27" s="42"/>
      <c r="I27" s="42"/>
      <c r="J27" s="44"/>
      <c r="K27" s="85"/>
      <c r="L27" s="85"/>
      <c r="M27" s="22"/>
      <c r="O27" s="44"/>
      <c r="P27" s="44"/>
      <c r="R27" s="40" t="s">
        <v>38</v>
      </c>
      <c r="X27" s="45"/>
      <c r="Y27" s="45"/>
      <c r="Z27" s="45"/>
      <c r="AA27" s="45"/>
      <c r="AB27" s="45"/>
      <c r="AC27" s="45"/>
      <c r="AD27" s="45"/>
      <c r="AE27" s="45"/>
    </row>
    <row r="28" spans="2:31" ht="15" customHeight="1">
      <c r="B28" s="35"/>
      <c r="C28" s="44"/>
      <c r="D28" s="85"/>
      <c r="E28" s="85"/>
      <c r="F28" s="20"/>
      <c r="G28" s="42"/>
      <c r="H28" s="42"/>
      <c r="I28" s="42"/>
      <c r="J28" s="44"/>
      <c r="K28" s="85"/>
      <c r="L28" s="85"/>
      <c r="M28" s="22"/>
      <c r="N28" s="44"/>
      <c r="O28" s="44"/>
      <c r="P28" s="44"/>
      <c r="R28" s="45" t="s">
        <v>59</v>
      </c>
      <c r="U28" s="84"/>
      <c r="V28" s="84"/>
      <c r="W28" s="9"/>
      <c r="X28" s="22"/>
      <c r="Y28" s="43"/>
      <c r="Z28" s="43"/>
      <c r="AA28" s="22"/>
      <c r="AB28" s="22"/>
      <c r="AC28" s="22"/>
      <c r="AD28" s="22"/>
      <c r="AE28" s="43"/>
    </row>
    <row r="29" spans="2:35" ht="15" customHeight="1">
      <c r="B29" s="35"/>
      <c r="C29" s="44"/>
      <c r="D29" s="85"/>
      <c r="E29" s="85"/>
      <c r="F29" s="20"/>
      <c r="G29" s="42"/>
      <c r="H29" s="42"/>
      <c r="I29" s="42"/>
      <c r="J29" s="44"/>
      <c r="K29" s="85"/>
      <c r="L29" s="85"/>
      <c r="M29" s="20"/>
      <c r="N29" s="44"/>
      <c r="O29" s="44"/>
      <c r="P29" s="44"/>
      <c r="R29" s="40" t="s">
        <v>32</v>
      </c>
      <c r="U29" s="85"/>
      <c r="V29" s="86"/>
      <c r="W29" s="22"/>
      <c r="X29" s="43"/>
      <c r="Y29" s="43"/>
      <c r="Z29" s="43"/>
      <c r="AA29" s="43"/>
      <c r="AB29" s="43"/>
      <c r="AC29" s="43"/>
      <c r="AD29" s="43"/>
      <c r="AE29" s="43"/>
      <c r="AF29" s="45"/>
      <c r="AG29" s="45"/>
      <c r="AH29" s="45"/>
      <c r="AI29" s="45"/>
    </row>
    <row r="30" spans="2:37" ht="15" customHeight="1">
      <c r="B30" s="35"/>
      <c r="C30" s="44"/>
      <c r="D30" s="85"/>
      <c r="E30" s="85"/>
      <c r="F30" s="22"/>
      <c r="G30" s="42"/>
      <c r="H30" s="42"/>
      <c r="I30" s="42"/>
      <c r="J30" s="44"/>
      <c r="K30" s="85"/>
      <c r="L30" s="85"/>
      <c r="M30" s="22"/>
      <c r="N30" s="44"/>
      <c r="O30" s="44"/>
      <c r="P30" s="44"/>
      <c r="R30" s="40" t="s">
        <v>18</v>
      </c>
      <c r="U30" s="85"/>
      <c r="V30" s="85"/>
      <c r="W30" s="20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2"/>
      <c r="AK30" s="44"/>
    </row>
    <row r="31" spans="2:37" ht="15" customHeight="1">
      <c r="B31" s="35"/>
      <c r="C31" s="44"/>
      <c r="D31" s="85"/>
      <c r="E31" s="85"/>
      <c r="F31" s="20"/>
      <c r="G31" s="42"/>
      <c r="H31" s="42"/>
      <c r="I31" s="42"/>
      <c r="J31" s="44"/>
      <c r="K31" s="85"/>
      <c r="L31" s="85"/>
      <c r="M31" s="22"/>
      <c r="N31" s="44"/>
      <c r="O31" s="44"/>
      <c r="P31" s="44"/>
      <c r="R31" s="40" t="s">
        <v>17</v>
      </c>
      <c r="U31" s="85"/>
      <c r="V31" s="85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2"/>
      <c r="AK31" s="44"/>
    </row>
    <row r="32" spans="2:37" ht="15" customHeight="1">
      <c r="B32" s="35"/>
      <c r="C32" s="44"/>
      <c r="D32" s="85"/>
      <c r="E32" s="85"/>
      <c r="F32" s="22"/>
      <c r="G32" s="42"/>
      <c r="H32" s="42"/>
      <c r="I32" s="42"/>
      <c r="J32" s="44"/>
      <c r="K32" s="85"/>
      <c r="L32" s="85"/>
      <c r="M32" s="22"/>
      <c r="N32" s="44"/>
      <c r="O32" s="44"/>
      <c r="P32" s="44"/>
      <c r="R32" s="40" t="s">
        <v>29</v>
      </c>
      <c r="U32" s="85"/>
      <c r="V32" s="85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2"/>
      <c r="AK32" s="44"/>
    </row>
    <row r="33" spans="2:37" ht="15" customHeight="1">
      <c r="B33" s="35"/>
      <c r="C33" s="44"/>
      <c r="D33" s="85"/>
      <c r="E33" s="85"/>
      <c r="F33" s="20"/>
      <c r="G33" s="42"/>
      <c r="H33" s="42"/>
      <c r="I33" s="42"/>
      <c r="J33" s="44"/>
      <c r="K33" s="85"/>
      <c r="L33" s="85"/>
      <c r="M33" s="22"/>
      <c r="N33" s="44"/>
      <c r="O33" s="44"/>
      <c r="P33" s="44"/>
      <c r="R33" s="40" t="s">
        <v>20</v>
      </c>
      <c r="U33" s="85"/>
      <c r="V33" s="85"/>
      <c r="W33" s="20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2"/>
      <c r="AK33" s="44"/>
    </row>
    <row r="34" spans="2:37" ht="15" customHeight="1">
      <c r="B34" s="35"/>
      <c r="C34" s="44"/>
      <c r="D34" s="85"/>
      <c r="E34" s="85"/>
      <c r="F34" s="22"/>
      <c r="G34" s="42"/>
      <c r="H34" s="42"/>
      <c r="I34" s="42"/>
      <c r="J34" s="44"/>
      <c r="K34" s="85"/>
      <c r="L34" s="85"/>
      <c r="M34" s="20"/>
      <c r="N34" s="44"/>
      <c r="O34" s="44"/>
      <c r="P34" s="44"/>
      <c r="R34" s="40" t="s">
        <v>41</v>
      </c>
      <c r="U34" s="85"/>
      <c r="V34" s="85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2"/>
      <c r="AK34" s="44"/>
    </row>
    <row r="35" spans="2:37" ht="13.5">
      <c r="B35" s="35"/>
      <c r="C35" s="44"/>
      <c r="D35" s="85"/>
      <c r="E35" s="85"/>
      <c r="F35" s="20"/>
      <c r="G35" s="42"/>
      <c r="H35" s="42"/>
      <c r="I35" s="42"/>
      <c r="J35" s="44"/>
      <c r="K35" s="85"/>
      <c r="L35" s="85"/>
      <c r="M35" s="22"/>
      <c r="N35" s="44"/>
      <c r="O35" s="44"/>
      <c r="P35" s="44"/>
      <c r="R35" s="40" t="s">
        <v>42</v>
      </c>
      <c r="U35" s="85"/>
      <c r="V35" s="85"/>
      <c r="W35" s="20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2"/>
      <c r="AK35" s="44"/>
    </row>
    <row r="36" spans="2:37" ht="15" customHeight="1">
      <c r="B36" s="35"/>
      <c r="C36" s="44"/>
      <c r="D36" s="85"/>
      <c r="E36" s="85"/>
      <c r="F36" s="22"/>
      <c r="G36" s="42"/>
      <c r="H36" s="42"/>
      <c r="I36" s="42"/>
      <c r="J36" s="44"/>
      <c r="K36" s="85"/>
      <c r="L36" s="85"/>
      <c r="M36" s="22"/>
      <c r="N36" s="44"/>
      <c r="O36" s="44"/>
      <c r="P36" s="44"/>
      <c r="R36" s="40" t="s">
        <v>53</v>
      </c>
      <c r="U36" s="85"/>
      <c r="V36" s="85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2"/>
      <c r="AK36" s="44"/>
    </row>
    <row r="37" spans="2:37" ht="15" customHeight="1">
      <c r="B37" s="35"/>
      <c r="C37" s="44"/>
      <c r="D37" s="85"/>
      <c r="E37" s="85"/>
      <c r="F37" s="22"/>
      <c r="G37" s="42"/>
      <c r="H37" s="42"/>
      <c r="I37" s="42"/>
      <c r="J37" s="44"/>
      <c r="K37" s="85"/>
      <c r="L37" s="85"/>
      <c r="M37" s="20"/>
      <c r="N37" s="44"/>
      <c r="O37" s="44"/>
      <c r="P37" s="44"/>
      <c r="R37" s="40" t="s">
        <v>36</v>
      </c>
      <c r="U37" s="85"/>
      <c r="V37" s="85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4"/>
      <c r="AH37" s="43"/>
      <c r="AI37" s="43"/>
      <c r="AJ37" s="42"/>
      <c r="AK37" s="44"/>
    </row>
    <row r="38" spans="2:37" ht="15" customHeight="1">
      <c r="B38" s="35"/>
      <c r="C38" s="44"/>
      <c r="D38" s="85"/>
      <c r="E38" s="85"/>
      <c r="F38" s="20"/>
      <c r="G38" s="42"/>
      <c r="H38" s="42"/>
      <c r="I38" s="42"/>
      <c r="J38" s="44"/>
      <c r="K38" s="85"/>
      <c r="L38" s="85"/>
      <c r="M38" s="20"/>
      <c r="N38" s="44"/>
      <c r="O38" s="44"/>
      <c r="P38" s="44"/>
      <c r="R38" s="40" t="s">
        <v>39</v>
      </c>
      <c r="AF38" s="43"/>
      <c r="AG38" s="43"/>
      <c r="AH38" s="44"/>
      <c r="AI38" s="43"/>
      <c r="AJ38" s="42"/>
      <c r="AK38" s="44"/>
    </row>
    <row r="39" spans="2:37" ht="15" customHeight="1">
      <c r="B39" s="35"/>
      <c r="C39" s="44"/>
      <c r="D39" s="85"/>
      <c r="E39" s="85"/>
      <c r="F39" s="22"/>
      <c r="G39" s="42"/>
      <c r="H39" s="42"/>
      <c r="I39" s="42"/>
      <c r="J39" s="44"/>
      <c r="K39" s="85"/>
      <c r="L39" s="85"/>
      <c r="M39" s="22"/>
      <c r="N39" s="44"/>
      <c r="O39" s="44"/>
      <c r="P39" s="44"/>
      <c r="R39" s="40" t="s">
        <v>30</v>
      </c>
      <c r="AF39" s="43"/>
      <c r="AG39" s="43"/>
      <c r="AH39" s="43"/>
      <c r="AI39" s="44"/>
      <c r="AJ39" s="42"/>
      <c r="AK39" s="44"/>
    </row>
    <row r="40" spans="2:18" ht="15" customHeight="1">
      <c r="B40" s="35"/>
      <c r="C40" s="44"/>
      <c r="D40" s="85"/>
      <c r="E40" s="85"/>
      <c r="F40" s="22"/>
      <c r="G40" s="42"/>
      <c r="H40" s="42"/>
      <c r="I40" s="42"/>
      <c r="J40" s="44"/>
      <c r="K40" s="85"/>
      <c r="L40" s="85"/>
      <c r="M40" s="22"/>
      <c r="N40" s="44"/>
      <c r="O40" s="44"/>
      <c r="P40" s="44"/>
      <c r="R40" s="45" t="s">
        <v>60</v>
      </c>
    </row>
    <row r="41" spans="2:18" ht="15" customHeight="1">
      <c r="B41" s="35"/>
      <c r="C41" s="44"/>
      <c r="D41" s="85"/>
      <c r="E41" s="85"/>
      <c r="F41" s="20"/>
      <c r="G41" s="42"/>
      <c r="H41" s="42"/>
      <c r="I41" s="42"/>
      <c r="J41" s="44"/>
      <c r="K41" s="85"/>
      <c r="L41" s="85"/>
      <c r="M41" s="22"/>
      <c r="N41" s="44"/>
      <c r="O41" s="44"/>
      <c r="P41" s="44"/>
      <c r="R41" s="40" t="s">
        <v>25</v>
      </c>
    </row>
    <row r="42" spans="2:18" ht="15" customHeight="1">
      <c r="B42" s="35"/>
      <c r="C42" s="44"/>
      <c r="D42" s="85"/>
      <c r="E42" s="85"/>
      <c r="F42" s="22"/>
      <c r="G42" s="42"/>
      <c r="H42" s="42"/>
      <c r="I42" s="42"/>
      <c r="J42" s="44"/>
      <c r="K42" s="85"/>
      <c r="L42" s="85"/>
      <c r="M42" s="22"/>
      <c r="N42" s="44"/>
      <c r="O42" s="44"/>
      <c r="P42" s="44"/>
      <c r="R42" s="40" t="s">
        <v>26</v>
      </c>
    </row>
    <row r="43" spans="2:31" ht="15" customHeight="1">
      <c r="B43" s="35"/>
      <c r="C43" s="44"/>
      <c r="D43" s="85"/>
      <c r="E43" s="85"/>
      <c r="F43" s="20"/>
      <c r="G43" s="42"/>
      <c r="H43" s="42"/>
      <c r="I43" s="42"/>
      <c r="J43" s="44"/>
      <c r="K43" s="85"/>
      <c r="L43" s="85"/>
      <c r="M43" s="22"/>
      <c r="N43" s="44"/>
      <c r="O43" s="44"/>
      <c r="P43" s="44"/>
      <c r="R43" s="40" t="s">
        <v>12</v>
      </c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2:31" ht="15" customHeight="1">
      <c r="B44" s="35"/>
      <c r="C44" s="44"/>
      <c r="D44" s="85"/>
      <c r="E44" s="85"/>
      <c r="F44" s="22"/>
      <c r="G44" s="42"/>
      <c r="H44" s="42"/>
      <c r="I44" s="42"/>
      <c r="J44" s="44"/>
      <c r="K44" s="85"/>
      <c r="L44" s="85"/>
      <c r="M44" s="20"/>
      <c r="N44" s="44"/>
      <c r="O44" s="44"/>
      <c r="P44" s="44"/>
      <c r="R44" s="40" t="s">
        <v>11</v>
      </c>
      <c r="T44" s="44"/>
      <c r="U44" s="21"/>
      <c r="V44" s="21"/>
      <c r="W44" s="9"/>
      <c r="X44" s="22"/>
      <c r="Y44" s="43"/>
      <c r="Z44" s="43"/>
      <c r="AA44" s="22"/>
      <c r="AB44" s="22"/>
      <c r="AC44" s="22"/>
      <c r="AD44" s="22"/>
      <c r="AE44" s="42"/>
    </row>
    <row r="45" spans="2:31" ht="15" customHeight="1">
      <c r="B45" s="35"/>
      <c r="C45" s="44"/>
      <c r="D45" s="85"/>
      <c r="E45" s="85"/>
      <c r="F45" s="22"/>
      <c r="G45" s="42"/>
      <c r="H45" s="42"/>
      <c r="I45" s="42"/>
      <c r="J45" s="44"/>
      <c r="K45" s="85"/>
      <c r="L45" s="85"/>
      <c r="M45" s="20"/>
      <c r="N45" s="44"/>
      <c r="O45" s="44"/>
      <c r="P45" s="44"/>
      <c r="R45" s="40" t="s">
        <v>50</v>
      </c>
      <c r="T45" s="44"/>
      <c r="U45" s="14"/>
      <c r="V45" s="9"/>
      <c r="W45" s="20"/>
      <c r="X45" s="43"/>
      <c r="Y45" s="43"/>
      <c r="Z45" s="43"/>
      <c r="AA45" s="43"/>
      <c r="AB45" s="43"/>
      <c r="AC45" s="43"/>
      <c r="AD45" s="43"/>
      <c r="AE45" s="42"/>
    </row>
    <row r="46" spans="2:35" ht="15" customHeight="1">
      <c r="B46" s="35"/>
      <c r="C46" s="44"/>
      <c r="D46" s="85"/>
      <c r="E46" s="85"/>
      <c r="F46" s="22"/>
      <c r="G46" s="42"/>
      <c r="H46" s="42"/>
      <c r="I46" s="42"/>
      <c r="J46" s="44"/>
      <c r="K46" s="85"/>
      <c r="L46" s="85"/>
      <c r="M46" s="22"/>
      <c r="N46" s="44"/>
      <c r="O46" s="44"/>
      <c r="P46" s="44"/>
      <c r="R46" s="40" t="s">
        <v>49</v>
      </c>
      <c r="T46" s="44"/>
      <c r="U46" s="14"/>
      <c r="V46" s="9"/>
      <c r="W46" s="43"/>
      <c r="X46" s="43"/>
      <c r="Y46" s="43"/>
      <c r="Z46" s="43"/>
      <c r="AA46" s="43"/>
      <c r="AB46" s="43"/>
      <c r="AC46" s="43"/>
      <c r="AD46" s="43"/>
      <c r="AE46" s="42"/>
      <c r="AF46" s="42"/>
      <c r="AG46" s="42"/>
      <c r="AH46" s="42"/>
      <c r="AI46" s="42"/>
    </row>
    <row r="47" spans="2:35" ht="15" customHeight="1">
      <c r="B47" s="35"/>
      <c r="C47" s="44"/>
      <c r="D47" s="85"/>
      <c r="E47" s="85"/>
      <c r="F47" s="22"/>
      <c r="G47" s="42"/>
      <c r="H47" s="42"/>
      <c r="I47" s="42"/>
      <c r="J47" s="44"/>
      <c r="K47" s="85"/>
      <c r="L47" s="85"/>
      <c r="M47" s="20"/>
      <c r="N47" s="44"/>
      <c r="O47" s="44"/>
      <c r="P47" s="44"/>
      <c r="R47" s="40" t="s">
        <v>31</v>
      </c>
      <c r="T47" s="44"/>
      <c r="U47" s="14"/>
      <c r="V47" s="9"/>
      <c r="W47" s="43"/>
      <c r="X47" s="43"/>
      <c r="Y47" s="43"/>
      <c r="Z47" s="43"/>
      <c r="AA47" s="43"/>
      <c r="AB47" s="43"/>
      <c r="AC47" s="43"/>
      <c r="AD47" s="43"/>
      <c r="AE47" s="42"/>
      <c r="AF47" s="42"/>
      <c r="AG47" s="42"/>
      <c r="AH47" s="42"/>
      <c r="AI47" s="42"/>
    </row>
    <row r="48" spans="2:35" ht="15" customHeight="1">
      <c r="B48" s="35"/>
      <c r="C48" s="44"/>
      <c r="D48" s="85"/>
      <c r="E48" s="85"/>
      <c r="F48" s="20"/>
      <c r="G48" s="42"/>
      <c r="H48" s="42"/>
      <c r="I48" s="42"/>
      <c r="J48" s="44"/>
      <c r="K48" s="85"/>
      <c r="L48" s="85"/>
      <c r="M48" s="20"/>
      <c r="N48" s="44"/>
      <c r="O48" s="44"/>
      <c r="P48" s="44"/>
      <c r="R48" s="31" t="s">
        <v>61</v>
      </c>
      <c r="T48" s="44"/>
      <c r="U48" s="14"/>
      <c r="V48" s="9"/>
      <c r="W48" s="43"/>
      <c r="X48" s="43"/>
      <c r="Y48" s="43"/>
      <c r="Z48" s="43"/>
      <c r="AA48" s="43"/>
      <c r="AB48" s="43"/>
      <c r="AC48" s="43"/>
      <c r="AD48" s="43"/>
      <c r="AE48" s="42"/>
      <c r="AF48" s="42"/>
      <c r="AG48" s="42"/>
      <c r="AH48" s="42"/>
      <c r="AI48" s="42"/>
    </row>
    <row r="49" spans="2:35" ht="15" customHeight="1">
      <c r="B49" s="35"/>
      <c r="C49" s="44"/>
      <c r="D49" s="85"/>
      <c r="E49" s="85"/>
      <c r="F49" s="22"/>
      <c r="G49" s="42"/>
      <c r="H49" s="42"/>
      <c r="I49" s="42"/>
      <c r="J49" s="44"/>
      <c r="K49" s="85"/>
      <c r="L49" s="85"/>
      <c r="M49" s="22"/>
      <c r="N49" s="44"/>
      <c r="O49" s="44"/>
      <c r="P49" s="44"/>
      <c r="R49" s="49" t="s">
        <v>22</v>
      </c>
      <c r="U49" s="14"/>
      <c r="V49" s="9"/>
      <c r="W49" s="20"/>
      <c r="X49" s="43"/>
      <c r="Y49" s="43"/>
      <c r="Z49" s="43"/>
      <c r="AA49" s="43"/>
      <c r="AB49" s="43"/>
      <c r="AC49" s="43"/>
      <c r="AD49" s="43"/>
      <c r="AE49" s="42"/>
      <c r="AF49" s="42"/>
      <c r="AG49" s="42"/>
      <c r="AH49" s="42"/>
      <c r="AI49" s="42"/>
    </row>
    <row r="50" spans="2:35" ht="15" customHeight="1">
      <c r="B50" s="35"/>
      <c r="C50" s="44"/>
      <c r="D50" s="85"/>
      <c r="E50" s="85"/>
      <c r="F50" s="22"/>
      <c r="G50" s="42"/>
      <c r="H50" s="42"/>
      <c r="I50" s="42"/>
      <c r="J50" s="44"/>
      <c r="K50" s="85"/>
      <c r="L50" s="85"/>
      <c r="M50" s="22"/>
      <c r="N50" s="44"/>
      <c r="O50" s="44"/>
      <c r="P50" s="44"/>
      <c r="R50" s="40" t="s">
        <v>46</v>
      </c>
      <c r="U50" s="14"/>
      <c r="V50" s="9"/>
      <c r="W50" s="43"/>
      <c r="X50" s="43"/>
      <c r="Y50" s="43"/>
      <c r="Z50" s="43"/>
      <c r="AA50" s="43"/>
      <c r="AB50" s="43"/>
      <c r="AC50" s="43"/>
      <c r="AD50" s="43"/>
      <c r="AE50" s="42"/>
      <c r="AF50" s="42"/>
      <c r="AG50" s="42"/>
      <c r="AH50" s="42"/>
      <c r="AI50" s="42"/>
    </row>
    <row r="51" spans="2:35" ht="15" customHeight="1">
      <c r="B51" s="35"/>
      <c r="C51" s="44"/>
      <c r="D51" s="85"/>
      <c r="E51" s="85"/>
      <c r="F51" s="20"/>
      <c r="G51" s="42"/>
      <c r="H51" s="42"/>
      <c r="I51" s="42"/>
      <c r="J51" s="44"/>
      <c r="K51" s="85"/>
      <c r="L51" s="85"/>
      <c r="M51" s="22"/>
      <c r="N51" s="44"/>
      <c r="O51" s="44"/>
      <c r="P51" s="44"/>
      <c r="R51" s="40" t="s">
        <v>45</v>
      </c>
      <c r="AF51" s="42"/>
      <c r="AG51" s="42"/>
      <c r="AH51" s="42"/>
      <c r="AI51" s="42"/>
    </row>
    <row r="52" spans="2:35" ht="15" customHeight="1">
      <c r="B52" s="35"/>
      <c r="C52" s="44"/>
      <c r="D52" s="85"/>
      <c r="E52" s="85"/>
      <c r="F52" s="22"/>
      <c r="G52" s="42"/>
      <c r="H52" s="42"/>
      <c r="I52" s="42"/>
      <c r="J52" s="44"/>
      <c r="K52" s="85"/>
      <c r="L52" s="85"/>
      <c r="M52" s="22"/>
      <c r="N52" s="44"/>
      <c r="O52" s="44"/>
      <c r="P52" s="44"/>
      <c r="R52" s="40" t="s">
        <v>52</v>
      </c>
      <c r="AF52" s="42"/>
      <c r="AG52" s="42"/>
      <c r="AH52" s="42"/>
      <c r="AI52" s="42"/>
    </row>
    <row r="53" spans="2:18" ht="15" customHeight="1">
      <c r="B53" s="35"/>
      <c r="C53" s="44"/>
      <c r="D53" s="85"/>
      <c r="E53" s="85"/>
      <c r="F53" s="22"/>
      <c r="G53" s="42"/>
      <c r="H53" s="42"/>
      <c r="I53" s="42"/>
      <c r="J53" s="44"/>
      <c r="K53" s="85"/>
      <c r="L53" s="85"/>
      <c r="M53" s="22"/>
      <c r="N53" s="44"/>
      <c r="O53" s="44"/>
      <c r="P53" s="44"/>
      <c r="R53" s="40" t="s">
        <v>56</v>
      </c>
    </row>
    <row r="54" spans="6:18" ht="15" customHeight="1">
      <c r="F54" s="43"/>
      <c r="M54" s="43"/>
      <c r="N54" s="44"/>
      <c r="R54" s="40" t="s">
        <v>13</v>
      </c>
    </row>
    <row r="55" spans="2:18" ht="15" customHeight="1">
      <c r="B55" s="11"/>
      <c r="C55" s="11"/>
      <c r="D55" s="11"/>
      <c r="F55" s="43"/>
      <c r="M55" s="43"/>
      <c r="N55" s="44"/>
      <c r="R55" s="40" t="s">
        <v>14</v>
      </c>
    </row>
    <row r="56" spans="2:18" ht="15" customHeight="1">
      <c r="B56" s="44"/>
      <c r="C56" s="44"/>
      <c r="D56" s="44"/>
      <c r="E56" s="44"/>
      <c r="F56" s="43"/>
      <c r="G56" s="44"/>
      <c r="H56" s="44"/>
      <c r="I56" s="44"/>
      <c r="J56" s="44"/>
      <c r="K56" s="44"/>
      <c r="L56" s="44"/>
      <c r="M56" s="43"/>
      <c r="N56" s="44"/>
      <c r="R56" s="40" t="s">
        <v>43</v>
      </c>
    </row>
    <row r="57" spans="2:14" ht="15" customHeight="1">
      <c r="B57" s="44"/>
      <c r="C57" s="44"/>
      <c r="D57" s="85"/>
      <c r="E57" s="85"/>
      <c r="F57" s="85"/>
      <c r="G57" s="44"/>
      <c r="H57" s="44"/>
      <c r="I57" s="44"/>
      <c r="J57" s="44"/>
      <c r="K57" s="44"/>
      <c r="L57" s="44"/>
      <c r="N57" s="44"/>
    </row>
    <row r="58" spans="2:14" ht="15" customHeight="1">
      <c r="B58" s="44"/>
      <c r="C58" s="44"/>
      <c r="D58" s="85"/>
      <c r="E58" s="85"/>
      <c r="F58" s="85"/>
      <c r="G58" s="44"/>
      <c r="H58" s="44"/>
      <c r="I58" s="44"/>
      <c r="J58" s="44"/>
      <c r="K58" s="44"/>
      <c r="L58" s="44"/>
      <c r="N58" s="44"/>
    </row>
    <row r="59" spans="2:14" ht="15" customHeight="1">
      <c r="B59" s="44"/>
      <c r="C59" s="44"/>
      <c r="D59" s="43"/>
      <c r="E59" s="43"/>
      <c r="F59" s="84"/>
      <c r="G59" s="44"/>
      <c r="H59" s="44"/>
      <c r="I59" s="44"/>
      <c r="J59" s="44"/>
      <c r="K59" s="44"/>
      <c r="L59" s="44"/>
      <c r="N59" s="44"/>
    </row>
    <row r="60" spans="2:14" ht="15" customHeight="1">
      <c r="B60" s="44"/>
      <c r="C60" s="44"/>
      <c r="D60" s="44"/>
      <c r="E60" s="9"/>
      <c r="F60" s="84"/>
      <c r="G60" s="44"/>
      <c r="H60" s="44"/>
      <c r="I60" s="44"/>
      <c r="J60" s="44"/>
      <c r="K60" s="44"/>
      <c r="L60" s="44"/>
      <c r="N60" s="44"/>
    </row>
    <row r="61" spans="2:14" ht="15" customHeight="1">
      <c r="B61" s="44"/>
      <c r="C61" s="44"/>
      <c r="D61" s="85"/>
      <c r="E61" s="85"/>
      <c r="F61" s="85"/>
      <c r="G61" s="44"/>
      <c r="H61" s="44"/>
      <c r="I61" s="44"/>
      <c r="J61" s="44"/>
      <c r="K61" s="44"/>
      <c r="L61" s="44"/>
      <c r="N61" s="44"/>
    </row>
    <row r="62" spans="2:14" ht="15" customHeight="1">
      <c r="B62" s="44"/>
      <c r="C62" s="44"/>
      <c r="D62" s="85"/>
      <c r="E62" s="85"/>
      <c r="F62" s="85"/>
      <c r="G62" s="44"/>
      <c r="H62" s="44"/>
      <c r="I62" s="44"/>
      <c r="J62" s="44"/>
      <c r="K62" s="44"/>
      <c r="L62" s="44"/>
      <c r="N62" s="44"/>
    </row>
    <row r="63" spans="2:14" ht="15" customHeight="1">
      <c r="B63" s="44"/>
      <c r="C63" s="44"/>
      <c r="D63" s="43"/>
      <c r="E63" s="43"/>
      <c r="F63" s="43"/>
      <c r="G63" s="44"/>
      <c r="H63" s="84"/>
      <c r="I63" s="44"/>
      <c r="J63" s="44"/>
      <c r="K63" s="85"/>
      <c r="L63" s="85"/>
      <c r="N63" s="44"/>
    </row>
    <row r="64" spans="2:14" ht="15" customHeight="1">
      <c r="B64" s="44"/>
      <c r="C64" s="44"/>
      <c r="D64" s="44"/>
      <c r="E64" s="44"/>
      <c r="F64" s="44"/>
      <c r="G64" s="44"/>
      <c r="H64" s="84"/>
      <c r="I64" s="44"/>
      <c r="J64" s="44"/>
      <c r="K64" s="85"/>
      <c r="L64" s="85"/>
      <c r="N64" s="44"/>
    </row>
    <row r="65" spans="2:14" ht="15" customHeight="1">
      <c r="B65" s="44"/>
      <c r="C65" s="44"/>
      <c r="D65" s="85"/>
      <c r="E65" s="85"/>
      <c r="F65" s="85"/>
      <c r="G65" s="44"/>
      <c r="H65" s="44"/>
      <c r="I65" s="44"/>
      <c r="J65" s="44"/>
      <c r="K65" s="44"/>
      <c r="L65" s="44"/>
      <c r="N65" s="44"/>
    </row>
    <row r="66" spans="2:12" ht="15" customHeight="1">
      <c r="B66" s="44"/>
      <c r="C66" s="44"/>
      <c r="D66" s="85"/>
      <c r="E66" s="85"/>
      <c r="F66" s="85"/>
      <c r="G66" s="44"/>
      <c r="H66" s="44"/>
      <c r="I66" s="44"/>
      <c r="J66" s="44"/>
      <c r="K66" s="44"/>
      <c r="L66" s="44"/>
    </row>
    <row r="67" spans="2:12" ht="15" customHeight="1">
      <c r="B67" s="44"/>
      <c r="C67" s="44"/>
      <c r="D67" s="43"/>
      <c r="E67" s="14"/>
      <c r="F67" s="84"/>
      <c r="G67" s="44"/>
      <c r="H67" s="44"/>
      <c r="I67" s="44"/>
      <c r="J67" s="44"/>
      <c r="K67" s="44"/>
      <c r="L67" s="44"/>
    </row>
    <row r="68" spans="2:12" ht="15" customHeight="1">
      <c r="B68" s="44"/>
      <c r="C68" s="44"/>
      <c r="D68" s="44"/>
      <c r="E68" s="14"/>
      <c r="F68" s="84"/>
      <c r="G68" s="44"/>
      <c r="H68" s="44"/>
      <c r="I68" s="44"/>
      <c r="J68" s="44"/>
      <c r="K68" s="44"/>
      <c r="L68" s="44"/>
    </row>
    <row r="69" spans="2:12" ht="15" customHeight="1">
      <c r="B69" s="44"/>
      <c r="C69" s="44"/>
      <c r="D69" s="85"/>
      <c r="E69" s="85"/>
      <c r="F69" s="85"/>
      <c r="G69" s="44"/>
      <c r="H69" s="44"/>
      <c r="I69" s="44"/>
      <c r="J69" s="44"/>
      <c r="K69" s="85"/>
      <c r="L69" s="85"/>
    </row>
    <row r="70" spans="2:12" ht="15" customHeight="1">
      <c r="B70" s="44"/>
      <c r="C70" s="44"/>
      <c r="D70" s="85"/>
      <c r="E70" s="85"/>
      <c r="F70" s="85"/>
      <c r="G70" s="44"/>
      <c r="H70" s="44"/>
      <c r="I70" s="44"/>
      <c r="J70" s="44"/>
      <c r="K70" s="85"/>
      <c r="L70" s="85"/>
    </row>
    <row r="71" spans="2:12" ht="15" customHeight="1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2:12" ht="15" customHeight="1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2:18" ht="15" customHeight="1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R73" s="42"/>
    </row>
    <row r="74" spans="2:18" ht="15" customHeight="1">
      <c r="B74" s="44"/>
      <c r="C74" s="44"/>
      <c r="D74" s="85"/>
      <c r="E74" s="85"/>
      <c r="F74" s="85"/>
      <c r="G74" s="44"/>
      <c r="H74" s="44"/>
      <c r="I74" s="44"/>
      <c r="J74" s="44"/>
      <c r="K74" s="44"/>
      <c r="L74" s="44"/>
      <c r="R74" s="42"/>
    </row>
    <row r="75" spans="2:12" ht="15" customHeight="1">
      <c r="B75" s="44"/>
      <c r="C75" s="44"/>
      <c r="D75" s="85"/>
      <c r="E75" s="85"/>
      <c r="F75" s="85"/>
      <c r="G75" s="44"/>
      <c r="H75" s="44"/>
      <c r="I75" s="44"/>
      <c r="J75" s="44"/>
      <c r="K75" s="44"/>
      <c r="L75" s="44"/>
    </row>
    <row r="76" spans="2:12" ht="15" customHeight="1">
      <c r="B76" s="44"/>
      <c r="C76" s="44"/>
      <c r="D76" s="43"/>
      <c r="E76" s="14"/>
      <c r="F76" s="84"/>
      <c r="G76" s="44"/>
      <c r="H76" s="44"/>
      <c r="I76" s="44"/>
      <c r="J76" s="44"/>
      <c r="K76" s="85"/>
      <c r="L76" s="85"/>
    </row>
    <row r="77" spans="2:12" ht="15" customHeight="1">
      <c r="B77" s="44"/>
      <c r="C77" s="44"/>
      <c r="D77" s="44"/>
      <c r="E77" s="14"/>
      <c r="F77" s="84"/>
      <c r="G77" s="44"/>
      <c r="H77" s="44"/>
      <c r="I77" s="44"/>
      <c r="J77" s="44"/>
      <c r="K77" s="85"/>
      <c r="L77" s="85"/>
    </row>
    <row r="78" spans="2:12" ht="15" customHeight="1">
      <c r="B78" s="44"/>
      <c r="C78" s="44"/>
      <c r="D78" s="85"/>
      <c r="E78" s="85"/>
      <c r="F78" s="85"/>
      <c r="G78" s="44"/>
      <c r="H78" s="44"/>
      <c r="I78" s="44"/>
      <c r="J78" s="44"/>
      <c r="K78" s="44"/>
      <c r="L78" s="44"/>
    </row>
    <row r="79" spans="2:12" ht="15" customHeight="1">
      <c r="B79" s="44"/>
      <c r="C79" s="44"/>
      <c r="D79" s="85"/>
      <c r="E79" s="85"/>
      <c r="F79" s="85"/>
      <c r="G79" s="44"/>
      <c r="H79" s="44"/>
      <c r="I79" s="44"/>
      <c r="J79" s="44"/>
      <c r="K79" s="44"/>
      <c r="L79" s="44"/>
    </row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sheetProtection/>
  <mergeCells count="138">
    <mergeCell ref="D1:I1"/>
    <mergeCell ref="Z3:AA3"/>
    <mergeCell ref="D4:F4"/>
    <mergeCell ref="K4:M4"/>
    <mergeCell ref="U4:W4"/>
    <mergeCell ref="X4:Y4"/>
    <mergeCell ref="Z4:AA4"/>
    <mergeCell ref="D5:F5"/>
    <mergeCell ref="K5:M5"/>
    <mergeCell ref="U5:W6"/>
    <mergeCell ref="X5:Y6"/>
    <mergeCell ref="Z5:Z6"/>
    <mergeCell ref="AA5:AA6"/>
    <mergeCell ref="AC7:AC8"/>
    <mergeCell ref="D8:F8"/>
    <mergeCell ref="K8:M8"/>
    <mergeCell ref="AB5:AB6"/>
    <mergeCell ref="AC5:AC6"/>
    <mergeCell ref="D6:F6"/>
    <mergeCell ref="K6:M6"/>
    <mergeCell ref="D7:F7"/>
    <mergeCell ref="K7:M7"/>
    <mergeCell ref="U7:W8"/>
    <mergeCell ref="K18:L18"/>
    <mergeCell ref="D11:F11"/>
    <mergeCell ref="K11:M11"/>
    <mergeCell ref="D10:F10"/>
    <mergeCell ref="K10:M10"/>
    <mergeCell ref="AB7:AB8"/>
    <mergeCell ref="X7:X8"/>
    <mergeCell ref="Y7:Y8"/>
    <mergeCell ref="Z7:AA8"/>
    <mergeCell ref="D9:F9"/>
    <mergeCell ref="U30:V30"/>
    <mergeCell ref="D21:E21"/>
    <mergeCell ref="K21:L21"/>
    <mergeCell ref="D22:E22"/>
    <mergeCell ref="K22:L22"/>
    <mergeCell ref="D12:F12"/>
    <mergeCell ref="K12:M12"/>
    <mergeCell ref="D13:F13"/>
    <mergeCell ref="K13:M13"/>
    <mergeCell ref="D18:E18"/>
    <mergeCell ref="D23:E23"/>
    <mergeCell ref="K23:L23"/>
    <mergeCell ref="U33:V33"/>
    <mergeCell ref="D24:E24"/>
    <mergeCell ref="K24:L24"/>
    <mergeCell ref="D19:E19"/>
    <mergeCell ref="K19:L19"/>
    <mergeCell ref="U29:V29"/>
    <mergeCell ref="D20:E20"/>
    <mergeCell ref="K20:L20"/>
    <mergeCell ref="U34:V34"/>
    <mergeCell ref="D25:E25"/>
    <mergeCell ref="K25:L25"/>
    <mergeCell ref="K34:L34"/>
    <mergeCell ref="U31:V31"/>
    <mergeCell ref="U35:V35"/>
    <mergeCell ref="D26:E26"/>
    <mergeCell ref="K26:L26"/>
    <mergeCell ref="U32:V32"/>
    <mergeCell ref="U28:V28"/>
    <mergeCell ref="U36:V36"/>
    <mergeCell ref="D27:E27"/>
    <mergeCell ref="K27:L27"/>
    <mergeCell ref="K32:L32"/>
    <mergeCell ref="D33:E33"/>
    <mergeCell ref="K33:L33"/>
    <mergeCell ref="D34:E34"/>
    <mergeCell ref="D35:E35"/>
    <mergeCell ref="K35:L35"/>
    <mergeCell ref="D36:E36"/>
    <mergeCell ref="U37:V37"/>
    <mergeCell ref="D28:E28"/>
    <mergeCell ref="K28:L28"/>
    <mergeCell ref="D29:E29"/>
    <mergeCell ref="K29:L29"/>
    <mergeCell ref="D30:E30"/>
    <mergeCell ref="K30:L30"/>
    <mergeCell ref="D31:E31"/>
    <mergeCell ref="K31:L31"/>
    <mergeCell ref="D32:E32"/>
    <mergeCell ref="K36:L36"/>
    <mergeCell ref="D37:E37"/>
    <mergeCell ref="K37:L37"/>
    <mergeCell ref="D38:E38"/>
    <mergeCell ref="K38:L38"/>
    <mergeCell ref="D39:E39"/>
    <mergeCell ref="K39:L39"/>
    <mergeCell ref="D40:E40"/>
    <mergeCell ref="K40:L40"/>
    <mergeCell ref="D41:E41"/>
    <mergeCell ref="K41:L41"/>
    <mergeCell ref="D42:E42"/>
    <mergeCell ref="K42:L42"/>
    <mergeCell ref="D43:E43"/>
    <mergeCell ref="K43:L43"/>
    <mergeCell ref="D44:E44"/>
    <mergeCell ref="K44:L44"/>
    <mergeCell ref="D45:E45"/>
    <mergeCell ref="K45:L45"/>
    <mergeCell ref="D46:E46"/>
    <mergeCell ref="K46:L46"/>
    <mergeCell ref="D47:E47"/>
    <mergeCell ref="K47:L47"/>
    <mergeCell ref="D48:E48"/>
    <mergeCell ref="K48:L48"/>
    <mergeCell ref="D49:E49"/>
    <mergeCell ref="K49:L49"/>
    <mergeCell ref="D50:E50"/>
    <mergeCell ref="K50:L50"/>
    <mergeCell ref="D51:E51"/>
    <mergeCell ref="K51:L51"/>
    <mergeCell ref="D52:E52"/>
    <mergeCell ref="K52:L52"/>
    <mergeCell ref="D53:E53"/>
    <mergeCell ref="K53:L53"/>
    <mergeCell ref="D57:E58"/>
    <mergeCell ref="F57:F58"/>
    <mergeCell ref="F74:F75"/>
    <mergeCell ref="F59:F60"/>
    <mergeCell ref="D61:E62"/>
    <mergeCell ref="F61:F62"/>
    <mergeCell ref="H63:H64"/>
    <mergeCell ref="K63:L64"/>
    <mergeCell ref="D65:E66"/>
    <mergeCell ref="F65:F66"/>
    <mergeCell ref="K9:M9"/>
    <mergeCell ref="F76:F77"/>
    <mergeCell ref="K76:L77"/>
    <mergeCell ref="D78:E79"/>
    <mergeCell ref="F78:F79"/>
    <mergeCell ref="F67:F68"/>
    <mergeCell ref="D69:E70"/>
    <mergeCell ref="F69:F70"/>
    <mergeCell ref="K69:L70"/>
    <mergeCell ref="D74:E75"/>
  </mergeCells>
  <printOptions/>
  <pageMargins left="0.7" right="0.39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S69"/>
  <sheetViews>
    <sheetView zoomScale="80" zoomScaleNormal="80" zoomScalePageLayoutView="0" workbookViewId="0" topLeftCell="E1">
      <selection activeCell="U3" sqref="U3:AP47"/>
    </sheetView>
  </sheetViews>
  <sheetFormatPr defaultColWidth="9.140625" defaultRowHeight="15"/>
  <cols>
    <col min="1" max="1" width="4.421875" style="0" customWidth="1"/>
    <col min="2" max="2" width="3.140625" style="0" customWidth="1"/>
    <col min="3" max="3" width="3.140625" style="0" hidden="1" customWidth="1"/>
    <col min="4" max="4" width="8.140625" style="0" customWidth="1"/>
    <col min="5" max="5" width="8.28125" style="0" customWidth="1"/>
    <col min="6" max="6" width="11.7109375" style="0" customWidth="1"/>
    <col min="7" max="7" width="3.7109375" style="0" customWidth="1"/>
    <col min="8" max="8" width="12.421875" style="0" customWidth="1"/>
    <col min="9" max="9" width="3.7109375" style="0" customWidth="1"/>
    <col min="10" max="10" width="3.140625" style="0" hidden="1" customWidth="1"/>
    <col min="11" max="12" width="8.140625" style="0" customWidth="1"/>
    <col min="13" max="13" width="11.7109375" style="0" customWidth="1"/>
    <col min="14" max="14" width="4.421875" style="0" customWidth="1"/>
    <col min="15" max="16" width="2.421875" style="0" customWidth="1"/>
    <col min="17" max="17" width="4.421875" style="0" customWidth="1"/>
    <col min="18" max="18" width="12.421875" style="0" customWidth="1"/>
    <col min="19" max="19" width="5.00390625" style="0" customWidth="1"/>
    <col min="20" max="20" width="4.421875" style="0" customWidth="1"/>
    <col min="21" max="21" width="3.140625" style="0" customWidth="1"/>
    <col min="22" max="23" width="6.140625" style="0" customWidth="1"/>
    <col min="24" max="24" width="8.421875" style="0" customWidth="1"/>
    <col min="25" max="42" width="6.28125" style="0" customWidth="1"/>
    <col min="43" max="44" width="5.00390625" style="0" customWidth="1"/>
    <col min="45" max="45" width="10.00390625" style="0" customWidth="1"/>
    <col min="46" max="46" width="9.00390625" style="0" customWidth="1"/>
  </cols>
  <sheetData>
    <row r="2" spans="2:19" ht="15" customHeight="1">
      <c r="B2" s="11" t="s">
        <v>65</v>
      </c>
      <c r="C2" s="9"/>
      <c r="D2" s="9"/>
      <c r="E2" s="9"/>
      <c r="M2" s="24"/>
      <c r="R2" s="66" t="s">
        <v>57</v>
      </c>
      <c r="S2" s="45"/>
    </row>
    <row r="3" spans="2:44" ht="15" customHeight="1">
      <c r="B3" s="112" t="s">
        <v>122</v>
      </c>
      <c r="C3" s="112"/>
      <c r="D3" s="112"/>
      <c r="E3" s="10"/>
      <c r="H3" s="6" t="s">
        <v>3</v>
      </c>
      <c r="M3" s="24"/>
      <c r="O3" s="1" t="s">
        <v>63</v>
      </c>
      <c r="P3" s="1" t="s">
        <v>64</v>
      </c>
      <c r="R3" s="66" t="s">
        <v>33</v>
      </c>
      <c r="S3" s="60"/>
      <c r="V3" s="84" t="s">
        <v>65</v>
      </c>
      <c r="W3" s="84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45"/>
      <c r="AL3" s="45"/>
      <c r="AM3" s="45"/>
      <c r="AN3" s="45"/>
      <c r="AO3" s="8"/>
      <c r="AP3" s="8"/>
      <c r="AQ3" s="8"/>
      <c r="AR3" s="8"/>
    </row>
    <row r="4" spans="2:42" ht="15" customHeight="1">
      <c r="B4" s="7">
        <v>1</v>
      </c>
      <c r="C4" s="1">
        <f>U5</f>
        <v>11</v>
      </c>
      <c r="D4" s="115" t="str">
        <f>IF(C4="","",VLOOKUP(C4,'出場校'!$A$1:$C$45,2,TRUE))</f>
        <v>下田航樹</v>
      </c>
      <c r="E4" s="115"/>
      <c r="F4" s="36" t="str">
        <f>VLOOKUP(C4,'出場校'!$A$1:$D$45,4,TRUE)</f>
        <v>（小林西）</v>
      </c>
      <c r="G4" s="32" t="str">
        <f>IF(O4&gt;=1,"○","　")</f>
        <v>　</v>
      </c>
      <c r="H4" s="32"/>
      <c r="I4" s="32" t="str">
        <f>IF(P4&gt;=1,"○","　")</f>
        <v>　</v>
      </c>
      <c r="J4" s="1">
        <f>U6</f>
        <v>35</v>
      </c>
      <c r="K4" s="115" t="str">
        <f>IF(J4="","",VLOOKUP(J4,'出場校'!$A$1:$C$45,2,TRUE))</f>
        <v>本村瑠唯</v>
      </c>
      <c r="L4" s="116"/>
      <c r="M4" s="72" t="str">
        <f>VLOOKUP(J4,'出場校'!$A$1:$D$45,4,TRUE)</f>
        <v>（鵬翔）</v>
      </c>
      <c r="N4" s="73"/>
      <c r="O4" s="1"/>
      <c r="P4" s="1"/>
      <c r="R4" s="66" t="s">
        <v>8</v>
      </c>
      <c r="S4" s="60"/>
      <c r="V4" s="112" t="s">
        <v>121</v>
      </c>
      <c r="W4" s="112"/>
      <c r="X4" s="9"/>
      <c r="Y4" s="117" t="str">
        <f>(V5)</f>
        <v>下田航樹</v>
      </c>
      <c r="Z4" s="101"/>
      <c r="AA4" s="117" t="str">
        <f>(V6)</f>
        <v>本村瑠唯</v>
      </c>
      <c r="AB4" s="101"/>
      <c r="AC4" s="117" t="str">
        <f>(V7)</f>
        <v>下田大樹</v>
      </c>
      <c r="AD4" s="101"/>
      <c r="AE4" s="117" t="str">
        <f>(V8)</f>
        <v>原口竜静</v>
      </c>
      <c r="AF4" s="101"/>
      <c r="AG4" s="117" t="str">
        <f>(V9)</f>
        <v>富永陸人</v>
      </c>
      <c r="AH4" s="101"/>
      <c r="AI4" s="117" t="str">
        <f>(V10)</f>
        <v>古小路心</v>
      </c>
      <c r="AJ4" s="101"/>
      <c r="AK4" s="117" t="str">
        <f>(V11)</f>
        <v>河野暁志</v>
      </c>
      <c r="AL4" s="101"/>
      <c r="AM4" s="117" t="str">
        <f>(V12)</f>
        <v>河野宏輝</v>
      </c>
      <c r="AN4" s="101"/>
      <c r="AO4" s="78" t="s">
        <v>62</v>
      </c>
      <c r="AP4" s="78"/>
    </row>
    <row r="5" spans="2:42" ht="15" customHeight="1">
      <c r="B5" s="7">
        <v>2</v>
      </c>
      <c r="C5" s="1">
        <f>U7</f>
        <v>12</v>
      </c>
      <c r="D5" s="115" t="str">
        <f>IF(C5="","",VLOOKUP(C5,'出場校'!$A$1:$C$45,2,TRUE))</f>
        <v>下田大樹</v>
      </c>
      <c r="E5" s="115"/>
      <c r="F5" s="36" t="str">
        <f>VLOOKUP(C5,'出場校'!$A$1:$D$45,4,TRUE)</f>
        <v>（小林西）</v>
      </c>
      <c r="G5" s="32" t="str">
        <f aca="true" t="shared" si="0" ref="G5:G31">IF(O5&gt;=1,"○","　")</f>
        <v>　</v>
      </c>
      <c r="H5" s="32"/>
      <c r="I5" s="32" t="str">
        <f aca="true" t="shared" si="1" ref="I5:I31">IF(P5&gt;=1,"○","　")</f>
        <v>　</v>
      </c>
      <c r="J5" s="1">
        <f>U8</f>
        <v>31</v>
      </c>
      <c r="K5" s="115" t="str">
        <f>IF(J5="","",VLOOKUP(J5,'出場校'!$A$1:$C$45,2,TRUE))</f>
        <v>原口竜静</v>
      </c>
      <c r="L5" s="116"/>
      <c r="M5" s="72" t="str">
        <f>VLOOKUP(J5,'出場校'!$A$1:$D$45,4,TRUE)</f>
        <v>（鵬翔）</v>
      </c>
      <c r="N5" s="73"/>
      <c r="O5" s="1"/>
      <c r="P5" s="1"/>
      <c r="R5" s="66" t="s">
        <v>44</v>
      </c>
      <c r="S5" s="60"/>
      <c r="U5">
        <v>11</v>
      </c>
      <c r="V5" s="117" t="str">
        <f>IF(U5="","",VLOOKUP(U5,'出場校'!$A$1:$C$45,2,TRUE))</f>
        <v>下田航樹</v>
      </c>
      <c r="W5" s="119"/>
      <c r="X5" s="36" t="str">
        <f>VLOOKUP(U5,'出場校'!$A$1:$D$45,4,TRUE)</f>
        <v>（小林西）</v>
      </c>
      <c r="Y5" s="117"/>
      <c r="Z5" s="101"/>
      <c r="AA5" s="117">
        <f>O4</f>
        <v>0</v>
      </c>
      <c r="AB5" s="101"/>
      <c r="AC5" s="117">
        <f>O21</f>
        <v>0</v>
      </c>
      <c r="AD5" s="101"/>
      <c r="AE5" s="117">
        <f>O8</f>
        <v>0</v>
      </c>
      <c r="AF5" s="101"/>
      <c r="AG5" s="117">
        <f>O28</f>
        <v>0</v>
      </c>
      <c r="AH5" s="101"/>
      <c r="AI5" s="117">
        <f>O12</f>
        <v>0</v>
      </c>
      <c r="AJ5" s="101"/>
      <c r="AK5" s="117">
        <f>O25</f>
        <v>0</v>
      </c>
      <c r="AL5" s="101"/>
      <c r="AM5" s="117">
        <f>O16</f>
        <v>0</v>
      </c>
      <c r="AN5" s="101"/>
      <c r="AO5" s="78">
        <f>SUM(Y5:AN5)</f>
        <v>0</v>
      </c>
      <c r="AP5" s="78"/>
    </row>
    <row r="6" spans="2:42" ht="15" customHeight="1">
      <c r="B6" s="7">
        <v>3</v>
      </c>
      <c r="C6" s="1">
        <f>U9</f>
        <v>13</v>
      </c>
      <c r="D6" s="115" t="str">
        <f>IF(C6="","",VLOOKUP(C6,'出場校'!$A$1:$C$45,2,TRUE))</f>
        <v>富永陸人</v>
      </c>
      <c r="E6" s="115"/>
      <c r="F6" s="36" t="str">
        <f>VLOOKUP(C6,'出場校'!$A$1:$D$45,4,TRUE)</f>
        <v>（小林西）</v>
      </c>
      <c r="G6" s="32" t="str">
        <f t="shared" si="0"/>
        <v>　</v>
      </c>
      <c r="H6" s="32"/>
      <c r="I6" s="32" t="str">
        <f t="shared" si="1"/>
        <v>　</v>
      </c>
      <c r="J6" s="1">
        <f>U10</f>
        <v>41</v>
      </c>
      <c r="K6" s="115" t="str">
        <f>IF(J6="","",VLOOKUP(J6,'出場校'!$A$1:$C$45,2,TRUE))</f>
        <v>古小路心</v>
      </c>
      <c r="L6" s="116"/>
      <c r="M6" s="72" t="str">
        <f>VLOOKUP(J6,'出場校'!$A$1:$D$45,4,TRUE)</f>
        <v>（延工）</v>
      </c>
      <c r="N6" s="73"/>
      <c r="O6" s="1"/>
      <c r="P6" s="1"/>
      <c r="R6" s="66" t="s">
        <v>35</v>
      </c>
      <c r="S6" s="60"/>
      <c r="U6">
        <v>35</v>
      </c>
      <c r="V6" s="102" t="str">
        <f>IF(U6="","",VLOOKUP(U6,'出場校'!$A$1:$C$45,2,TRUE))</f>
        <v>本村瑠唯</v>
      </c>
      <c r="W6" s="103"/>
      <c r="X6" s="56" t="str">
        <f>VLOOKUP(U6,'出場校'!$A$1:$D$45,4,TRUE)</f>
        <v>（鵬翔）</v>
      </c>
      <c r="Y6" s="117">
        <f>P4</f>
        <v>0</v>
      </c>
      <c r="Z6" s="101"/>
      <c r="AA6" s="117"/>
      <c r="AB6" s="101"/>
      <c r="AC6" s="117">
        <f>P17</f>
        <v>0</v>
      </c>
      <c r="AD6" s="101"/>
      <c r="AE6" s="117">
        <f>P22</f>
        <v>0</v>
      </c>
      <c r="AF6" s="101"/>
      <c r="AG6" s="117">
        <f>P14</f>
        <v>0</v>
      </c>
      <c r="AH6" s="101"/>
      <c r="AI6" s="117">
        <f>O30</f>
        <v>0</v>
      </c>
      <c r="AJ6" s="101"/>
      <c r="AK6" s="117">
        <f>P11</f>
        <v>0</v>
      </c>
      <c r="AL6" s="101"/>
      <c r="AM6" s="117">
        <f>P20</f>
        <v>0</v>
      </c>
      <c r="AN6" s="101"/>
      <c r="AO6" s="78">
        <f aca="true" t="shared" si="2" ref="AO6:AO12">SUM(Y6:AN6)</f>
        <v>0</v>
      </c>
      <c r="AP6" s="78"/>
    </row>
    <row r="7" spans="2:42" ht="15" customHeight="1">
      <c r="B7" s="7">
        <v>4</v>
      </c>
      <c r="C7" s="1">
        <f>U11</f>
        <v>32</v>
      </c>
      <c r="D7" s="115" t="str">
        <f>IF(C7="","",VLOOKUP(C7,'出場校'!$A$1:$C$45,2,TRUE))</f>
        <v>河野暁志</v>
      </c>
      <c r="E7" s="115"/>
      <c r="F7" s="36" t="str">
        <f>VLOOKUP(C7,'出場校'!$A$1:$D$45,4,TRUE)</f>
        <v>（鵬翔）</v>
      </c>
      <c r="G7" s="32" t="str">
        <f t="shared" si="0"/>
        <v>　</v>
      </c>
      <c r="H7" s="59"/>
      <c r="I7" s="32" t="str">
        <f t="shared" si="1"/>
        <v>　</v>
      </c>
      <c r="J7" s="1">
        <f>U12</f>
        <v>21</v>
      </c>
      <c r="K7" s="115" t="str">
        <f>IF(J7="","",VLOOKUP(J7,'出場校'!$A$1:$C$53,2,TRUE))</f>
        <v>河野宏輝</v>
      </c>
      <c r="L7" s="116"/>
      <c r="M7" s="72" t="str">
        <f>VLOOKUP(J7,'出場校'!$A$1:$D$53,4,TRUE)</f>
        <v>（高千穂）</v>
      </c>
      <c r="N7" s="73"/>
      <c r="O7" s="1"/>
      <c r="P7" s="1"/>
      <c r="R7" s="66" t="s">
        <v>51</v>
      </c>
      <c r="S7" s="60"/>
      <c r="U7">
        <v>12</v>
      </c>
      <c r="V7" s="117" t="str">
        <f>IF(U7="","",VLOOKUP(U7,'出場校'!$A$1:$C$45,2,TRUE))</f>
        <v>下田大樹</v>
      </c>
      <c r="W7" s="82"/>
      <c r="X7" s="57" t="str">
        <f>VLOOKUP(U7,'出場校'!$A$1:$D$45,4,TRUE)</f>
        <v>（小林西）</v>
      </c>
      <c r="Y7" s="117">
        <f>P21</f>
        <v>0</v>
      </c>
      <c r="Z7" s="101"/>
      <c r="AA7" s="117">
        <f>O17</f>
        <v>0</v>
      </c>
      <c r="AB7" s="101"/>
      <c r="AC7" s="117"/>
      <c r="AD7" s="101"/>
      <c r="AE7" s="117">
        <f>O5</f>
        <v>0</v>
      </c>
      <c r="AF7" s="101"/>
      <c r="AG7" s="117">
        <f>P26</f>
        <v>0</v>
      </c>
      <c r="AH7" s="101"/>
      <c r="AI7" s="117">
        <f>O9</f>
        <v>0</v>
      </c>
      <c r="AJ7" s="101"/>
      <c r="AK7" s="117">
        <f>P15</f>
        <v>0</v>
      </c>
      <c r="AL7" s="101"/>
      <c r="AM7" s="117">
        <f>O13</f>
        <v>0</v>
      </c>
      <c r="AN7" s="101"/>
      <c r="AO7" s="78">
        <f t="shared" si="2"/>
        <v>0</v>
      </c>
      <c r="AP7" s="78"/>
    </row>
    <row r="8" spans="2:42" ht="15" customHeight="1">
      <c r="B8" s="7">
        <v>5</v>
      </c>
      <c r="C8" s="1">
        <f>U5</f>
        <v>11</v>
      </c>
      <c r="D8" s="115" t="str">
        <f>IF(C8="","",VLOOKUP(C8,'出場校'!$A$1:$C$45,2,TRUE))</f>
        <v>下田航樹</v>
      </c>
      <c r="E8" s="115"/>
      <c r="F8" s="36" t="str">
        <f>VLOOKUP(C8,'出場校'!$A$1:$D$45,4,TRUE)</f>
        <v>（小林西）</v>
      </c>
      <c r="G8" s="32" t="str">
        <f t="shared" si="0"/>
        <v>　</v>
      </c>
      <c r="H8" s="32"/>
      <c r="I8" s="32" t="str">
        <f t="shared" si="1"/>
        <v>　</v>
      </c>
      <c r="J8" s="1">
        <f>U8</f>
        <v>31</v>
      </c>
      <c r="K8" s="115" t="str">
        <f>IF(J8="","",VLOOKUP(J8,'出場校'!$A$1:$C$53,2,TRUE))</f>
        <v>原口竜静</v>
      </c>
      <c r="L8" s="116"/>
      <c r="M8" s="72" t="str">
        <f>VLOOKUP(J8,'出場校'!$A$1:$D$53,4,TRUE)</f>
        <v>（鵬翔）</v>
      </c>
      <c r="N8" s="73"/>
      <c r="O8" s="1"/>
      <c r="P8" s="1"/>
      <c r="R8" s="66" t="s">
        <v>16</v>
      </c>
      <c r="S8" s="60"/>
      <c r="U8">
        <v>31</v>
      </c>
      <c r="V8" s="117" t="str">
        <f>IF(U8="","",VLOOKUP(U8,'出場校'!$A$1:$C$45,2,TRUE))</f>
        <v>原口竜静</v>
      </c>
      <c r="W8" s="82"/>
      <c r="X8" s="57" t="str">
        <f>VLOOKUP(U8,'出場校'!$A$1:$D$45,4,TRUE)</f>
        <v>（鵬翔）</v>
      </c>
      <c r="Y8" s="117">
        <f>P8</f>
        <v>0</v>
      </c>
      <c r="Z8" s="101"/>
      <c r="AA8" s="117">
        <f>O22</f>
        <v>0</v>
      </c>
      <c r="AB8" s="101"/>
      <c r="AC8" s="117">
        <f>P5</f>
        <v>0</v>
      </c>
      <c r="AD8" s="101"/>
      <c r="AE8" s="117"/>
      <c r="AF8" s="101"/>
      <c r="AG8" s="117">
        <f>P18</f>
        <v>0</v>
      </c>
      <c r="AH8" s="101"/>
      <c r="AI8" s="117">
        <f>O27</f>
        <v>0</v>
      </c>
      <c r="AJ8" s="101"/>
      <c r="AK8" s="117">
        <f>Q9</f>
        <v>0</v>
      </c>
      <c r="AL8" s="101"/>
      <c r="AM8" s="117">
        <f>P31</f>
        <v>0</v>
      </c>
      <c r="AN8" s="101"/>
      <c r="AO8" s="78">
        <f t="shared" si="2"/>
        <v>0</v>
      </c>
      <c r="AP8" s="78"/>
    </row>
    <row r="9" spans="2:42" ht="13.5">
      <c r="B9" s="7">
        <v>6</v>
      </c>
      <c r="C9" s="1">
        <f>U7</f>
        <v>12</v>
      </c>
      <c r="D9" s="115" t="str">
        <f>IF(C9="","",VLOOKUP(C9,'出場校'!$A$1:$C$45,2,TRUE))</f>
        <v>下田大樹</v>
      </c>
      <c r="E9" s="115"/>
      <c r="F9" s="36" t="str">
        <f>VLOOKUP(C9,'出場校'!$A$1:$D$45,4,TRUE)</f>
        <v>（小林西）</v>
      </c>
      <c r="G9" s="32" t="str">
        <f t="shared" si="0"/>
        <v>　</v>
      </c>
      <c r="H9" s="32"/>
      <c r="I9" s="32" t="str">
        <f t="shared" si="1"/>
        <v>　</v>
      </c>
      <c r="J9" s="1">
        <f>U10</f>
        <v>41</v>
      </c>
      <c r="K9" s="115" t="str">
        <f>IF(J9="","",VLOOKUP(J9,'出場校'!$A$1:$C$53,2,TRUE))</f>
        <v>古小路心</v>
      </c>
      <c r="L9" s="116"/>
      <c r="M9" s="72" t="str">
        <f>VLOOKUP(J9,'出場校'!$A$1:$D$53,4,TRUE)</f>
        <v>（延工）</v>
      </c>
      <c r="N9" s="73"/>
      <c r="O9" s="1"/>
      <c r="P9" s="1"/>
      <c r="R9" s="66" t="s">
        <v>15</v>
      </c>
      <c r="S9" s="60"/>
      <c r="U9">
        <v>13</v>
      </c>
      <c r="V9" s="102" t="str">
        <f>IF(U9="","",VLOOKUP(U9,'出場校'!$A$1:$C$45,2,TRUE))</f>
        <v>富永陸人</v>
      </c>
      <c r="W9" s="103"/>
      <c r="X9" s="58" t="str">
        <f>VLOOKUP(U9,'出場校'!$A$1:$D$45,4,TRUE)</f>
        <v>（小林西）</v>
      </c>
      <c r="Y9" s="117">
        <f>P28</f>
        <v>0</v>
      </c>
      <c r="Z9" s="101"/>
      <c r="AA9" s="117">
        <f>O14</f>
        <v>0</v>
      </c>
      <c r="AB9" s="101"/>
      <c r="AC9" s="117">
        <f>O26</f>
        <v>0</v>
      </c>
      <c r="AD9" s="101"/>
      <c r="AE9" s="117">
        <f>O18</f>
        <v>0</v>
      </c>
      <c r="AF9" s="101"/>
      <c r="AG9" s="117"/>
      <c r="AH9" s="101"/>
      <c r="AI9" s="117">
        <f>O6</f>
        <v>0</v>
      </c>
      <c r="AJ9" s="101"/>
      <c r="AK9" s="117">
        <f>O23</f>
        <v>0</v>
      </c>
      <c r="AL9" s="101"/>
      <c r="AM9" s="117">
        <f>O10</f>
        <v>0</v>
      </c>
      <c r="AN9" s="101"/>
      <c r="AO9" s="78">
        <f t="shared" si="2"/>
        <v>0</v>
      </c>
      <c r="AP9" s="78"/>
    </row>
    <row r="10" spans="2:42" ht="15" customHeight="1">
      <c r="B10" s="7">
        <v>7</v>
      </c>
      <c r="C10" s="1">
        <f>U9</f>
        <v>13</v>
      </c>
      <c r="D10" s="115" t="str">
        <f>IF(C10="","",VLOOKUP(C10,'出場校'!$A$1:$C$45,2,TRUE))</f>
        <v>富永陸人</v>
      </c>
      <c r="E10" s="115"/>
      <c r="F10" s="36" t="str">
        <f>VLOOKUP(C10,'出場校'!$A$1:$D$45,4,TRUE)</f>
        <v>（小林西）</v>
      </c>
      <c r="G10" s="32" t="str">
        <f t="shared" si="0"/>
        <v>　</v>
      </c>
      <c r="H10" s="32"/>
      <c r="I10" s="32" t="str">
        <f t="shared" si="1"/>
        <v>　</v>
      </c>
      <c r="J10" s="1">
        <f>U12</f>
        <v>21</v>
      </c>
      <c r="K10" s="115" t="str">
        <f>IF(J10="","",VLOOKUP(J10,'出場校'!$A$1:$C$53,2,TRUE))</f>
        <v>河野宏輝</v>
      </c>
      <c r="L10" s="116"/>
      <c r="M10" s="72" t="str">
        <f>VLOOKUP(J10,'出場校'!$A$1:$D$53,4,TRUE)</f>
        <v>（高千穂）</v>
      </c>
      <c r="N10" s="73"/>
      <c r="O10" s="1"/>
      <c r="P10" s="1"/>
      <c r="R10" s="66" t="s">
        <v>28</v>
      </c>
      <c r="S10" s="60"/>
      <c r="U10">
        <v>41</v>
      </c>
      <c r="V10" s="117" t="str">
        <f>IF(U10="","",VLOOKUP(U10,'出場校'!$A$1:$C$45,2,TRUE))</f>
        <v>古小路心</v>
      </c>
      <c r="W10" s="82"/>
      <c r="X10" s="36" t="str">
        <f>VLOOKUP(U10,'出場校'!$A$1:$D$45,4,TRUE)</f>
        <v>（延工）</v>
      </c>
      <c r="Y10" s="117">
        <f>P12</f>
        <v>0</v>
      </c>
      <c r="Z10" s="101"/>
      <c r="AA10" s="117">
        <f>P30</f>
        <v>0</v>
      </c>
      <c r="AB10" s="101"/>
      <c r="AC10" s="117">
        <f>P9</f>
        <v>0</v>
      </c>
      <c r="AD10" s="101"/>
      <c r="AE10" s="117">
        <f>P27</f>
        <v>0</v>
      </c>
      <c r="AF10" s="101"/>
      <c r="AG10" s="117">
        <f>P6</f>
        <v>0</v>
      </c>
      <c r="AH10" s="101"/>
      <c r="AI10" s="117"/>
      <c r="AJ10" s="101"/>
      <c r="AK10" s="117">
        <f>P19</f>
        <v>0</v>
      </c>
      <c r="AL10" s="101"/>
      <c r="AM10" s="117">
        <f>P24</f>
        <v>0</v>
      </c>
      <c r="AN10" s="101"/>
      <c r="AO10" s="78">
        <f t="shared" si="2"/>
        <v>0</v>
      </c>
      <c r="AP10" s="78"/>
    </row>
    <row r="11" spans="2:45" ht="15" customHeight="1">
      <c r="B11" s="7">
        <v>8</v>
      </c>
      <c r="C11" s="1">
        <f>U11</f>
        <v>32</v>
      </c>
      <c r="D11" s="115" t="str">
        <f>IF(C11="","",VLOOKUP(C11,'出場校'!$A$1:$C$45,2,TRUE))</f>
        <v>河野暁志</v>
      </c>
      <c r="E11" s="115"/>
      <c r="F11" s="36" t="str">
        <f>VLOOKUP(C11,'出場校'!$A$1:$D$45,4,TRUE)</f>
        <v>（鵬翔）</v>
      </c>
      <c r="G11" s="32" t="str">
        <f t="shared" si="0"/>
        <v>　</v>
      </c>
      <c r="H11" s="32"/>
      <c r="I11" s="32" t="str">
        <f t="shared" si="1"/>
        <v>　</v>
      </c>
      <c r="J11" s="1">
        <f>U6</f>
        <v>35</v>
      </c>
      <c r="K11" s="115" t="str">
        <f>IF(J11="","",VLOOKUP(J11,'出場校'!$A$1:$C$53,2,TRUE))</f>
        <v>本村瑠唯</v>
      </c>
      <c r="L11" s="116"/>
      <c r="M11" s="72" t="str">
        <f>VLOOKUP(J11,'出場校'!$A$1:$D$53,4,TRUE)</f>
        <v>（鵬翔）</v>
      </c>
      <c r="N11" s="73"/>
      <c r="O11" s="1"/>
      <c r="P11" s="1"/>
      <c r="R11" s="66" t="s">
        <v>40</v>
      </c>
      <c r="S11" s="60"/>
      <c r="U11">
        <v>32</v>
      </c>
      <c r="V11" s="117" t="str">
        <f>IF(U11="","",VLOOKUP(U11,'出場校'!$A$1:$C$45,2,TRUE))</f>
        <v>河野暁志</v>
      </c>
      <c r="W11" s="82"/>
      <c r="X11" s="36" t="str">
        <f>VLOOKUP(U11,'出場校'!$A$1:$D$45,4,TRUE)</f>
        <v>（鵬翔）</v>
      </c>
      <c r="Y11" s="117">
        <f>P25</f>
        <v>0</v>
      </c>
      <c r="Z11" s="101"/>
      <c r="AA11" s="117">
        <f>O11</f>
        <v>0</v>
      </c>
      <c r="AB11" s="101"/>
      <c r="AC11" s="117">
        <f>P29</f>
        <v>0</v>
      </c>
      <c r="AD11" s="101"/>
      <c r="AE11" s="117">
        <f>O15</f>
        <v>0</v>
      </c>
      <c r="AF11" s="101"/>
      <c r="AG11" s="117">
        <f>P23</f>
        <v>0</v>
      </c>
      <c r="AH11" s="101"/>
      <c r="AI11" s="117">
        <f>O19</f>
        <v>0</v>
      </c>
      <c r="AJ11" s="101"/>
      <c r="AK11" s="118"/>
      <c r="AL11" s="118"/>
      <c r="AM11" s="117">
        <f>O7</f>
        <v>0</v>
      </c>
      <c r="AN11" s="101"/>
      <c r="AO11" s="78">
        <f t="shared" si="2"/>
        <v>0</v>
      </c>
      <c r="AP11" s="78"/>
      <c r="AQ11" s="85"/>
      <c r="AR11" s="85"/>
      <c r="AS11" s="37"/>
    </row>
    <row r="12" spans="2:45" ht="15" customHeight="1">
      <c r="B12" s="7">
        <v>9</v>
      </c>
      <c r="C12" s="1">
        <f>U5</f>
        <v>11</v>
      </c>
      <c r="D12" s="115" t="str">
        <f>IF(C12="","",VLOOKUP(C12,'出場校'!$A$1:$C$45,2,TRUE))</f>
        <v>下田航樹</v>
      </c>
      <c r="E12" s="115"/>
      <c r="F12" s="36" t="str">
        <f>VLOOKUP(C12,'出場校'!$A$1:$D$45,4,TRUE)</f>
        <v>（小林西）</v>
      </c>
      <c r="G12" s="32" t="str">
        <f t="shared" si="0"/>
        <v>　</v>
      </c>
      <c r="H12" s="32"/>
      <c r="I12" s="32" t="str">
        <f t="shared" si="1"/>
        <v>　</v>
      </c>
      <c r="J12" s="1">
        <f>U10</f>
        <v>41</v>
      </c>
      <c r="K12" s="115" t="str">
        <f>IF(J12="","",VLOOKUP(J12,'出場校'!$A$1:$C$53,2,TRUE))</f>
        <v>古小路心</v>
      </c>
      <c r="L12" s="116"/>
      <c r="M12" s="72" t="str">
        <f>VLOOKUP(J12,'出場校'!$A$1:$D$53,4,TRUE)</f>
        <v>（延工）</v>
      </c>
      <c r="N12" s="73"/>
      <c r="O12" s="1"/>
      <c r="P12" s="1"/>
      <c r="R12" s="66" t="s">
        <v>48</v>
      </c>
      <c r="S12" s="60"/>
      <c r="U12">
        <v>21</v>
      </c>
      <c r="V12" s="117" t="str">
        <f>IF(U12="","",VLOOKUP(U12,'出場校'!$A$1:$C$45,2,TRUE))</f>
        <v>河野宏輝</v>
      </c>
      <c r="W12" s="82"/>
      <c r="X12" s="36" t="str">
        <f>VLOOKUP(U12,'出場校'!$A$1:$D$45,4,TRUE)</f>
        <v>（高千穂）</v>
      </c>
      <c r="Y12" s="117">
        <f>P16</f>
        <v>0</v>
      </c>
      <c r="Z12" s="101"/>
      <c r="AA12" s="117">
        <f>O20</f>
        <v>0</v>
      </c>
      <c r="AB12" s="101"/>
      <c r="AC12" s="117">
        <f>P13</f>
        <v>0</v>
      </c>
      <c r="AD12" s="101"/>
      <c r="AE12" s="117">
        <f>O31</f>
        <v>0</v>
      </c>
      <c r="AF12" s="101"/>
      <c r="AG12" s="117">
        <f>P10</f>
        <v>0</v>
      </c>
      <c r="AH12" s="101"/>
      <c r="AI12" s="117">
        <f>O24</f>
        <v>0</v>
      </c>
      <c r="AJ12" s="101"/>
      <c r="AK12" s="117">
        <f>P7</f>
        <v>0</v>
      </c>
      <c r="AL12" s="101"/>
      <c r="AM12" s="71"/>
      <c r="AN12" s="70"/>
      <c r="AO12" s="78">
        <f t="shared" si="2"/>
        <v>0</v>
      </c>
      <c r="AP12" s="78"/>
      <c r="AQ12" s="85"/>
      <c r="AR12" s="85"/>
      <c r="AS12" s="37"/>
    </row>
    <row r="13" spans="2:45" ht="15" customHeight="1">
      <c r="B13" s="7">
        <v>10</v>
      </c>
      <c r="C13" s="1">
        <f>U7</f>
        <v>12</v>
      </c>
      <c r="D13" s="115" t="str">
        <f>IF(C13="","",VLOOKUP(C13,'出場校'!$A$1:$C$45,2,TRUE))</f>
        <v>下田大樹</v>
      </c>
      <c r="E13" s="115"/>
      <c r="F13" s="36" t="str">
        <f>VLOOKUP(C13,'出場校'!$A$1:$D$45,4,TRUE)</f>
        <v>（小林西）</v>
      </c>
      <c r="G13" s="32" t="str">
        <f t="shared" si="0"/>
        <v>　</v>
      </c>
      <c r="H13" s="32"/>
      <c r="I13" s="32" t="str">
        <f t="shared" si="1"/>
        <v>　</v>
      </c>
      <c r="J13" s="1">
        <f>U12</f>
        <v>21</v>
      </c>
      <c r="K13" s="115" t="str">
        <f>IF(J13="","",VLOOKUP(J13,'出場校'!$A$1:$C$53,2,TRUE))</f>
        <v>河野宏輝</v>
      </c>
      <c r="L13" s="116"/>
      <c r="M13" s="72" t="str">
        <f>VLOOKUP(J13,'出場校'!$A$1:$D$53,4,TRUE)</f>
        <v>（高千穂）</v>
      </c>
      <c r="N13" s="73"/>
      <c r="O13" s="1"/>
      <c r="P13" s="1"/>
      <c r="R13" s="66" t="s">
        <v>47</v>
      </c>
      <c r="S13" s="60"/>
      <c r="V13" s="85"/>
      <c r="W13" s="85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68"/>
      <c r="AL13" s="68"/>
      <c r="AM13" s="68"/>
      <c r="AN13" s="68"/>
      <c r="AO13" s="33"/>
      <c r="AP13" s="33"/>
      <c r="AQ13" s="33"/>
      <c r="AR13" s="33"/>
      <c r="AS13" s="34"/>
    </row>
    <row r="14" spans="2:19" ht="15" customHeight="1">
      <c r="B14" s="7">
        <v>11</v>
      </c>
      <c r="C14" s="1">
        <f>U9</f>
        <v>13</v>
      </c>
      <c r="D14" s="115" t="str">
        <f>IF(C14="","",VLOOKUP(C14,'出場校'!$A$1:$C$45,2,TRUE))</f>
        <v>富永陸人</v>
      </c>
      <c r="E14" s="115"/>
      <c r="F14" s="36" t="str">
        <f>VLOOKUP(C14,'出場校'!$A$1:$D$45,4,TRUE)</f>
        <v>（小林西）</v>
      </c>
      <c r="G14" s="32" t="str">
        <f t="shared" si="0"/>
        <v>　</v>
      </c>
      <c r="H14" s="32"/>
      <c r="I14" s="32" t="str">
        <f t="shared" si="1"/>
        <v>　</v>
      </c>
      <c r="J14" s="1">
        <f>U6</f>
        <v>35</v>
      </c>
      <c r="K14" s="115" t="str">
        <f>IF(J14="","",VLOOKUP(J14,'出場校'!$A$1:$C$53,2,TRUE))</f>
        <v>本村瑠唯</v>
      </c>
      <c r="L14" s="116"/>
      <c r="M14" s="72" t="str">
        <f>VLOOKUP(J14,'出場校'!$A$1:$D$53,4,TRUE)</f>
        <v>（鵬翔）</v>
      </c>
      <c r="N14" s="73"/>
      <c r="O14" s="1"/>
      <c r="P14" s="1"/>
      <c r="R14" s="66" t="s">
        <v>10</v>
      </c>
      <c r="S14" s="60"/>
    </row>
    <row r="15" spans="2:19" ht="15" customHeight="1">
      <c r="B15" s="7">
        <v>12</v>
      </c>
      <c r="C15" s="1">
        <f>U11</f>
        <v>32</v>
      </c>
      <c r="D15" s="115" t="str">
        <f>IF(C15="","",VLOOKUP(C15,'出場校'!$A$1:$C$45,2,TRUE))</f>
        <v>河野暁志</v>
      </c>
      <c r="E15" s="115"/>
      <c r="F15" s="36" t="str">
        <f>VLOOKUP(C15,'出場校'!$A$1:$D$45,4,TRUE)</f>
        <v>（鵬翔）</v>
      </c>
      <c r="G15" s="32" t="str">
        <f t="shared" si="0"/>
        <v>　</v>
      </c>
      <c r="H15" s="32"/>
      <c r="I15" s="32" t="str">
        <f t="shared" si="1"/>
        <v>　</v>
      </c>
      <c r="J15" s="1">
        <f>U8</f>
        <v>31</v>
      </c>
      <c r="K15" s="115" t="str">
        <f>IF(J15="","",VLOOKUP(J15,'出場校'!$A$1:$C$53,2,TRUE))</f>
        <v>原口竜静</v>
      </c>
      <c r="L15" s="116"/>
      <c r="M15" s="72" t="str">
        <f>VLOOKUP(J15,'出場校'!$A$1:$D$53,4,TRUE)</f>
        <v>（鵬翔）</v>
      </c>
      <c r="N15" s="73"/>
      <c r="O15" s="1"/>
      <c r="P15" s="1"/>
      <c r="R15" s="66" t="s">
        <v>9</v>
      </c>
      <c r="S15" s="60"/>
    </row>
    <row r="16" spans="2:19" ht="15" customHeight="1">
      <c r="B16" s="7">
        <v>13</v>
      </c>
      <c r="C16" s="1">
        <f>U5</f>
        <v>11</v>
      </c>
      <c r="D16" s="115" t="str">
        <f>IF(C16="","",VLOOKUP(C16,'出場校'!$A$1:$C$45,2,TRUE))</f>
        <v>下田航樹</v>
      </c>
      <c r="E16" s="115"/>
      <c r="F16" s="36" t="str">
        <f>VLOOKUP(C16,'出場校'!$A$1:$D$45,4,TRUE)</f>
        <v>（小林西）</v>
      </c>
      <c r="G16" s="32" t="str">
        <f t="shared" si="0"/>
        <v>　</v>
      </c>
      <c r="H16" s="32"/>
      <c r="I16" s="32" t="str">
        <f t="shared" si="1"/>
        <v>　</v>
      </c>
      <c r="J16" s="1">
        <f>U12</f>
        <v>21</v>
      </c>
      <c r="K16" s="115" t="str">
        <f>IF(J16="","",VLOOKUP(J16,'出場校'!$A$1:$C$53,2,TRUE))</f>
        <v>河野宏輝</v>
      </c>
      <c r="L16" s="116"/>
      <c r="M16" s="72" t="str">
        <f>VLOOKUP(J16,'出場校'!$A$1:$D$53,4,TRUE)</f>
        <v>（高千穂）</v>
      </c>
      <c r="N16" s="73"/>
      <c r="O16" s="1"/>
      <c r="P16" s="1"/>
      <c r="R16" s="66" t="s">
        <v>58</v>
      </c>
      <c r="S16" s="60"/>
    </row>
    <row r="17" spans="2:19" ht="15" customHeight="1">
      <c r="B17" s="7">
        <v>14</v>
      </c>
      <c r="C17" s="1">
        <f>U7</f>
        <v>12</v>
      </c>
      <c r="D17" s="115" t="str">
        <f>IF(C17="","",VLOOKUP(C17,'出場校'!$A$1:$C$45,2,TRUE))</f>
        <v>下田大樹</v>
      </c>
      <c r="E17" s="115"/>
      <c r="F17" s="36" t="str">
        <f>VLOOKUP(C17,'出場校'!$A$1:$D$45,4,TRUE)</f>
        <v>（小林西）</v>
      </c>
      <c r="G17" s="32" t="str">
        <f t="shared" si="0"/>
        <v>　</v>
      </c>
      <c r="H17" s="32"/>
      <c r="I17" s="32" t="str">
        <f t="shared" si="1"/>
        <v>　</v>
      </c>
      <c r="J17" s="1">
        <f>U6</f>
        <v>35</v>
      </c>
      <c r="K17" s="115" t="str">
        <f>IF(J17="","",VLOOKUP(J17,'出場校'!$A$1:$C$53,2,TRUE))</f>
        <v>本村瑠唯</v>
      </c>
      <c r="L17" s="116"/>
      <c r="M17" s="72" t="str">
        <f>VLOOKUP(J17,'出場校'!$A$1:$D$53,4,TRUE)</f>
        <v>（鵬翔）</v>
      </c>
      <c r="N17" s="73"/>
      <c r="O17" s="1"/>
      <c r="P17" s="1"/>
      <c r="R17" s="66" t="s">
        <v>24</v>
      </c>
      <c r="S17" s="60"/>
    </row>
    <row r="18" spans="2:19" ht="15" customHeight="1">
      <c r="B18" s="7">
        <v>15</v>
      </c>
      <c r="C18" s="1">
        <f>U9</f>
        <v>13</v>
      </c>
      <c r="D18" s="115" t="str">
        <f>IF(C18="","",VLOOKUP(C18,'出場校'!$A$1:$C$45,2,TRUE))</f>
        <v>富永陸人</v>
      </c>
      <c r="E18" s="115"/>
      <c r="F18" s="36" t="str">
        <f>VLOOKUP(C18,'出場校'!$A$1:$D$45,4,TRUE)</f>
        <v>（小林西）</v>
      </c>
      <c r="G18" s="32" t="str">
        <f t="shared" si="0"/>
        <v>　</v>
      </c>
      <c r="H18" s="32"/>
      <c r="I18" s="32" t="str">
        <f t="shared" si="1"/>
        <v>　</v>
      </c>
      <c r="J18" s="1">
        <f>U8</f>
        <v>31</v>
      </c>
      <c r="K18" s="115" t="str">
        <f>IF(J18="","",VLOOKUP(J18,'出場校'!$A$1:$C$53,2,TRUE))</f>
        <v>原口竜静</v>
      </c>
      <c r="L18" s="116"/>
      <c r="M18" s="72" t="str">
        <f>VLOOKUP(J18,'出場校'!$A$1:$D$53,4,TRUE)</f>
        <v>（鵬翔）</v>
      </c>
      <c r="N18" s="73"/>
      <c r="O18" s="1"/>
      <c r="P18" s="1"/>
      <c r="R18" s="66" t="s">
        <v>27</v>
      </c>
      <c r="S18" s="60"/>
    </row>
    <row r="19" spans="2:19" ht="15" customHeight="1">
      <c r="B19" s="7">
        <v>16</v>
      </c>
      <c r="C19" s="1">
        <f>U11</f>
        <v>32</v>
      </c>
      <c r="D19" s="115" t="str">
        <f>IF(C19="","",VLOOKUP(C19,'出場校'!$A$1:$C$45,2,TRUE))</f>
        <v>河野暁志</v>
      </c>
      <c r="E19" s="115"/>
      <c r="F19" s="36" t="str">
        <f>VLOOKUP(C19,'出場校'!$A$1:$D$45,4,TRUE)</f>
        <v>（鵬翔）</v>
      </c>
      <c r="G19" s="66" t="str">
        <f t="shared" si="0"/>
        <v>　</v>
      </c>
      <c r="H19" s="66"/>
      <c r="I19" s="66" t="str">
        <f t="shared" si="1"/>
        <v>　</v>
      </c>
      <c r="J19" s="1">
        <f>U10</f>
        <v>41</v>
      </c>
      <c r="K19" s="115" t="str">
        <f>IF(J19="","",VLOOKUP(J19,'出場校'!$A$1:$C$53,2,TRUE))</f>
        <v>古小路心</v>
      </c>
      <c r="L19" s="115"/>
      <c r="M19" s="74" t="str">
        <f>VLOOKUP(J19,'出場校'!$A$1:$D$53,4,TRUE)</f>
        <v>（延工）</v>
      </c>
      <c r="N19" s="61"/>
      <c r="O19" s="1"/>
      <c r="P19" s="1"/>
      <c r="R19" s="66" t="s">
        <v>55</v>
      </c>
      <c r="S19" s="60"/>
    </row>
    <row r="20" spans="2:19" ht="15" customHeight="1">
      <c r="B20" s="7">
        <v>17</v>
      </c>
      <c r="C20" s="1">
        <f>U12</f>
        <v>21</v>
      </c>
      <c r="D20" s="115" t="str">
        <f>IF(C20="","",VLOOKUP(C20,'出場校'!$A$1:$C$45,2,TRUE))</f>
        <v>河野宏輝</v>
      </c>
      <c r="E20" s="115"/>
      <c r="F20" s="36" t="str">
        <f>VLOOKUP(C20,'出場校'!$A$1:$D$45,4,TRUE)</f>
        <v>（高千穂）</v>
      </c>
      <c r="G20" s="66" t="str">
        <f t="shared" si="0"/>
        <v>　</v>
      </c>
      <c r="H20" s="66"/>
      <c r="I20" s="66" t="str">
        <f t="shared" si="1"/>
        <v>　</v>
      </c>
      <c r="J20" s="1">
        <f>U6</f>
        <v>35</v>
      </c>
      <c r="K20" s="115" t="str">
        <f>IF(J20="","",VLOOKUP(J20,'出場校'!$A$1:$C$53,2,TRUE))</f>
        <v>本村瑠唯</v>
      </c>
      <c r="L20" s="115"/>
      <c r="M20" s="74" t="str">
        <f>VLOOKUP(J20,'出場校'!$A$1:$D$53,4,TRUE)</f>
        <v>（鵬翔）</v>
      </c>
      <c r="N20" s="69"/>
      <c r="O20" s="1"/>
      <c r="P20" s="1"/>
      <c r="R20" s="66" t="s">
        <v>54</v>
      </c>
      <c r="S20" s="67"/>
    </row>
    <row r="21" spans="2:19" ht="15" customHeight="1">
      <c r="B21" s="7">
        <v>18</v>
      </c>
      <c r="C21" s="1">
        <f>U5</f>
        <v>11</v>
      </c>
      <c r="D21" s="115" t="str">
        <f>IF(C21="","",VLOOKUP(C21,'出場校'!$A$1:$C$45,2,TRUE))</f>
        <v>下田航樹</v>
      </c>
      <c r="E21" s="115"/>
      <c r="F21" s="36" t="str">
        <f>VLOOKUP(C21,'出場校'!$A$1:$D$45,4,TRUE)</f>
        <v>（小林西）</v>
      </c>
      <c r="G21" s="66" t="str">
        <f t="shared" si="0"/>
        <v>　</v>
      </c>
      <c r="H21" s="66"/>
      <c r="I21" s="66" t="str">
        <f t="shared" si="1"/>
        <v>　</v>
      </c>
      <c r="J21" s="1">
        <f>U7</f>
        <v>12</v>
      </c>
      <c r="K21" s="115" t="str">
        <f>IF(J21="","",VLOOKUP(J21,'出場校'!$A$1:$C$53,2,TRUE))</f>
        <v>下田大樹</v>
      </c>
      <c r="L21" s="115"/>
      <c r="M21" s="74" t="str">
        <f>VLOOKUP(J21,'出場校'!$A$1:$D$53,4,TRUE)</f>
        <v>（小林西）</v>
      </c>
      <c r="N21" s="69"/>
      <c r="O21" s="1"/>
      <c r="P21" s="1"/>
      <c r="R21" s="66" t="s">
        <v>34</v>
      </c>
      <c r="S21" s="67"/>
    </row>
    <row r="22" spans="2:19" ht="15" customHeight="1">
      <c r="B22" s="7">
        <v>19</v>
      </c>
      <c r="C22" s="1">
        <f>U8</f>
        <v>31</v>
      </c>
      <c r="D22" s="115" t="str">
        <f>IF(C22="","",VLOOKUP(C22,'出場校'!$A$1:$C$45,2,TRUE))</f>
        <v>原口竜静</v>
      </c>
      <c r="E22" s="115"/>
      <c r="F22" s="36" t="str">
        <f>VLOOKUP(C22,'出場校'!$A$1:$D$45,4,TRUE)</f>
        <v>（鵬翔）</v>
      </c>
      <c r="G22" s="66" t="str">
        <f t="shared" si="0"/>
        <v>　</v>
      </c>
      <c r="H22" s="66"/>
      <c r="I22" s="66" t="str">
        <f t="shared" si="1"/>
        <v>　</v>
      </c>
      <c r="J22" s="1">
        <f>U6</f>
        <v>35</v>
      </c>
      <c r="K22" s="115" t="str">
        <f>IF(J22="","",VLOOKUP(J22,'出場校'!$A$1:$C$53,2,TRUE))</f>
        <v>本村瑠唯</v>
      </c>
      <c r="L22" s="115"/>
      <c r="M22" s="74" t="str">
        <f>VLOOKUP(J22,'出場校'!$A$1:$D$53,4,TRUE)</f>
        <v>（鵬翔）</v>
      </c>
      <c r="N22" s="69"/>
      <c r="O22" s="1"/>
      <c r="P22" s="1"/>
      <c r="R22" s="66" t="s">
        <v>21</v>
      </c>
      <c r="S22" s="67"/>
    </row>
    <row r="23" spans="2:19" ht="15" customHeight="1">
      <c r="B23" s="7">
        <v>20</v>
      </c>
      <c r="C23" s="1">
        <f>U9</f>
        <v>13</v>
      </c>
      <c r="D23" s="115" t="str">
        <f>IF(C23="","",VLOOKUP(C23,'出場校'!$A$1:$C$45,2,TRUE))</f>
        <v>富永陸人</v>
      </c>
      <c r="E23" s="115"/>
      <c r="F23" s="36" t="str">
        <f>VLOOKUP(C23,'出場校'!$A$1:$D$45,4,TRUE)</f>
        <v>（小林西）</v>
      </c>
      <c r="G23" s="66" t="str">
        <f t="shared" si="0"/>
        <v>　</v>
      </c>
      <c r="H23" s="66"/>
      <c r="I23" s="66" t="str">
        <f t="shared" si="1"/>
        <v>　</v>
      </c>
      <c r="J23" s="1">
        <f>U11</f>
        <v>32</v>
      </c>
      <c r="K23" s="115" t="str">
        <f>IF(J23="","",VLOOKUP(J23,'出場校'!$A$1:$C$53,2,TRUE))</f>
        <v>河野暁志</v>
      </c>
      <c r="L23" s="115"/>
      <c r="M23" s="74" t="str">
        <f>VLOOKUP(J23,'出場校'!$A$1:$D$53,4,TRUE)</f>
        <v>（鵬翔）</v>
      </c>
      <c r="N23" s="69"/>
      <c r="O23" s="1"/>
      <c r="P23" s="1"/>
      <c r="R23" s="66" t="s">
        <v>37</v>
      </c>
      <c r="S23" s="67"/>
    </row>
    <row r="24" spans="2:19" ht="15" customHeight="1">
      <c r="B24" s="7">
        <v>21</v>
      </c>
      <c r="C24" s="1">
        <f>U12</f>
        <v>21</v>
      </c>
      <c r="D24" s="115" t="str">
        <f>IF(C24="","",VLOOKUP(C24,'出場校'!$A$1:$C$45,2,TRUE))</f>
        <v>河野宏輝</v>
      </c>
      <c r="E24" s="115"/>
      <c r="F24" s="36" t="str">
        <f>VLOOKUP(C24,'出場校'!$A$1:$D$45,4,TRUE)</f>
        <v>（高千穂）</v>
      </c>
      <c r="G24" s="66" t="str">
        <f t="shared" si="0"/>
        <v>　</v>
      </c>
      <c r="H24" s="66"/>
      <c r="I24" s="66" t="str">
        <f t="shared" si="1"/>
        <v>　</v>
      </c>
      <c r="J24" s="1">
        <f>U10</f>
        <v>41</v>
      </c>
      <c r="K24" s="115" t="str">
        <f>IF(J24="","",VLOOKUP(J24,'出場校'!$A$1:$C$53,2,TRUE))</f>
        <v>古小路心</v>
      </c>
      <c r="L24" s="115"/>
      <c r="M24" s="74" t="str">
        <f>VLOOKUP(J24,'出場校'!$A$1:$D$53,4,TRUE)</f>
        <v>（延工）</v>
      </c>
      <c r="N24" s="69"/>
      <c r="O24" s="1"/>
      <c r="P24" s="1"/>
      <c r="R24" s="66" t="s">
        <v>23</v>
      </c>
      <c r="S24" s="67"/>
    </row>
    <row r="25" spans="2:19" ht="15" customHeight="1">
      <c r="B25" s="7">
        <v>22</v>
      </c>
      <c r="C25" s="1">
        <f>U5</f>
        <v>11</v>
      </c>
      <c r="D25" s="115" t="str">
        <f>IF(C25="","",VLOOKUP(C25,'出場校'!$A$1:$C$45,2,TRUE))</f>
        <v>下田航樹</v>
      </c>
      <c r="E25" s="115"/>
      <c r="F25" s="36" t="str">
        <f>VLOOKUP(C25,'出場校'!$A$1:$D$45,4,TRUE)</f>
        <v>（小林西）</v>
      </c>
      <c r="G25" s="66" t="str">
        <f t="shared" si="0"/>
        <v>　</v>
      </c>
      <c r="H25" s="66"/>
      <c r="I25" s="66" t="str">
        <f t="shared" si="1"/>
        <v>　</v>
      </c>
      <c r="J25" s="1">
        <f>U11</f>
        <v>32</v>
      </c>
      <c r="K25" s="115" t="str">
        <f>IF(J25="","",VLOOKUP(J25,'出場校'!$A$1:$C$53,2,TRUE))</f>
        <v>河野暁志</v>
      </c>
      <c r="L25" s="115"/>
      <c r="M25" s="74" t="str">
        <f>VLOOKUP(J25,'出場校'!$A$1:$D$53,4,TRUE)</f>
        <v>（鵬翔）</v>
      </c>
      <c r="N25" s="69"/>
      <c r="O25" s="1"/>
      <c r="P25" s="1"/>
      <c r="R25" s="66" t="s">
        <v>19</v>
      </c>
      <c r="S25" s="67"/>
    </row>
    <row r="26" spans="2:19" ht="15" customHeight="1">
      <c r="B26" s="7">
        <v>23</v>
      </c>
      <c r="C26" s="1">
        <f>U9</f>
        <v>13</v>
      </c>
      <c r="D26" s="115" t="str">
        <f>IF(C26="","",VLOOKUP(C26,'出場校'!$A$1:$C$45,2,TRUE))</f>
        <v>富永陸人</v>
      </c>
      <c r="E26" s="115"/>
      <c r="F26" s="36" t="str">
        <f>VLOOKUP(C26,'出場校'!$A$1:$D$45,4,TRUE)</f>
        <v>（小林西）</v>
      </c>
      <c r="G26" s="66" t="str">
        <f t="shared" si="0"/>
        <v>　</v>
      </c>
      <c r="H26" s="66"/>
      <c r="I26" s="66" t="str">
        <f t="shared" si="1"/>
        <v>　</v>
      </c>
      <c r="J26" s="1">
        <f>U7</f>
        <v>12</v>
      </c>
      <c r="K26" s="115" t="str">
        <f>IF(J26="","",VLOOKUP(J26,'出場校'!$A$1:$C$53,2,TRUE))</f>
        <v>下田大樹</v>
      </c>
      <c r="L26" s="115"/>
      <c r="M26" s="74" t="str">
        <f>VLOOKUP(J26,'出場校'!$A$1:$D$53,4,TRUE)</f>
        <v>（小林西）</v>
      </c>
      <c r="N26" s="69"/>
      <c r="O26" s="1"/>
      <c r="P26" s="1"/>
      <c r="R26" s="66"/>
      <c r="S26" s="67"/>
    </row>
    <row r="27" spans="2:19" ht="15" customHeight="1">
      <c r="B27" s="7">
        <v>24</v>
      </c>
      <c r="C27" s="1">
        <f>U8</f>
        <v>31</v>
      </c>
      <c r="D27" s="115" t="str">
        <f>IF(C27="","",VLOOKUP(C27,'出場校'!$A$1:$C$45,2,TRUE))</f>
        <v>原口竜静</v>
      </c>
      <c r="E27" s="115"/>
      <c r="F27" s="36" t="str">
        <f>VLOOKUP(C27,'出場校'!$A$1:$D$45,4,TRUE)</f>
        <v>（鵬翔）</v>
      </c>
      <c r="G27" s="66" t="str">
        <f t="shared" si="0"/>
        <v>　</v>
      </c>
      <c r="H27" s="66"/>
      <c r="I27" s="66" t="str">
        <f t="shared" si="1"/>
        <v>　</v>
      </c>
      <c r="J27" s="1">
        <f>U10</f>
        <v>41</v>
      </c>
      <c r="K27" s="115" t="str">
        <f>IF(J27="","",VLOOKUP(J27,'出場校'!$A$1:$C$53,2,TRUE))</f>
        <v>古小路心</v>
      </c>
      <c r="L27" s="115"/>
      <c r="M27" s="74" t="str">
        <f>VLOOKUP(J27,'出場校'!$A$1:$D$53,4,TRUE)</f>
        <v>（延工）</v>
      </c>
      <c r="N27" s="69"/>
      <c r="O27" s="1"/>
      <c r="P27" s="1"/>
      <c r="R27" s="66" t="s">
        <v>38</v>
      </c>
      <c r="S27" s="67"/>
    </row>
    <row r="28" spans="2:19" ht="15" customHeight="1">
      <c r="B28" s="7">
        <v>25</v>
      </c>
      <c r="C28" s="1">
        <f>U5</f>
        <v>11</v>
      </c>
      <c r="D28" s="115" t="str">
        <f>IF(C28="","",VLOOKUP(C28,'出場校'!$A$1:$C$45,2,TRUE))</f>
        <v>下田航樹</v>
      </c>
      <c r="E28" s="115"/>
      <c r="F28" s="36" t="str">
        <f>VLOOKUP(C28,'出場校'!$A$1:$D$45,4,TRUE)</f>
        <v>（小林西）</v>
      </c>
      <c r="G28" s="66" t="str">
        <f t="shared" si="0"/>
        <v>　</v>
      </c>
      <c r="H28" s="66"/>
      <c r="I28" s="66" t="str">
        <f t="shared" si="1"/>
        <v>　</v>
      </c>
      <c r="J28" s="1">
        <f>U9</f>
        <v>13</v>
      </c>
      <c r="K28" s="115" t="str">
        <f>IF(J28="","",VLOOKUP(J28,'出場校'!$A$1:$C$53,2,TRUE))</f>
        <v>富永陸人</v>
      </c>
      <c r="L28" s="115"/>
      <c r="M28" s="74" t="str">
        <f>VLOOKUP(J28,'出場校'!$A$1:$D$53,4,TRUE)</f>
        <v>（小林西）</v>
      </c>
      <c r="N28" s="69"/>
      <c r="O28" s="1"/>
      <c r="P28" s="1"/>
      <c r="R28" s="66" t="s">
        <v>59</v>
      </c>
      <c r="S28" s="67"/>
    </row>
    <row r="29" spans="2:19" ht="15" customHeight="1">
      <c r="B29" s="7">
        <v>26</v>
      </c>
      <c r="C29" s="1">
        <f>U7</f>
        <v>12</v>
      </c>
      <c r="D29" s="115" t="str">
        <f>IF(C29="","",VLOOKUP(C29,'出場校'!$A$1:$C$45,2,TRUE))</f>
        <v>下田大樹</v>
      </c>
      <c r="E29" s="115"/>
      <c r="F29" s="36" t="str">
        <f>VLOOKUP(C29,'出場校'!$A$1:$D$45,4,TRUE)</f>
        <v>（小林西）</v>
      </c>
      <c r="G29" s="66" t="str">
        <f t="shared" si="0"/>
        <v>　</v>
      </c>
      <c r="H29" s="66"/>
      <c r="I29" s="66" t="str">
        <f t="shared" si="1"/>
        <v>　</v>
      </c>
      <c r="J29" s="1">
        <f>U11</f>
        <v>32</v>
      </c>
      <c r="K29" s="115" t="str">
        <f>IF(J29="","",VLOOKUP(J29,'出場校'!$A$1:$C$53,2,TRUE))</f>
        <v>河野暁志</v>
      </c>
      <c r="L29" s="115"/>
      <c r="M29" s="74" t="str">
        <f>VLOOKUP(J29,'出場校'!$A$1:$D$53,4,TRUE)</f>
        <v>（鵬翔）</v>
      </c>
      <c r="N29" s="69"/>
      <c r="O29" s="1"/>
      <c r="P29" s="1"/>
      <c r="R29" s="66" t="s">
        <v>32</v>
      </c>
      <c r="S29" s="67"/>
    </row>
    <row r="30" spans="2:19" ht="15" customHeight="1">
      <c r="B30" s="7">
        <v>27</v>
      </c>
      <c r="C30" s="1">
        <f>U6</f>
        <v>35</v>
      </c>
      <c r="D30" s="115" t="str">
        <f>IF(C30="","",VLOOKUP(C30,'出場校'!$A$1:$C$45,2,TRUE))</f>
        <v>本村瑠唯</v>
      </c>
      <c r="E30" s="115"/>
      <c r="F30" s="36" t="str">
        <f>VLOOKUP(C30,'出場校'!$A$1:$D$45,4,TRUE)</f>
        <v>（鵬翔）</v>
      </c>
      <c r="G30" s="66" t="str">
        <f t="shared" si="0"/>
        <v>　</v>
      </c>
      <c r="H30" s="66"/>
      <c r="I30" s="66" t="str">
        <f t="shared" si="1"/>
        <v>　</v>
      </c>
      <c r="J30" s="1">
        <f>U10</f>
        <v>41</v>
      </c>
      <c r="K30" s="115" t="str">
        <f>IF(J30="","",VLOOKUP(J30,'出場校'!$A$1:$C$53,2,TRUE))</f>
        <v>古小路心</v>
      </c>
      <c r="L30" s="115"/>
      <c r="M30" s="74" t="str">
        <f>VLOOKUP(J30,'出場校'!$A$1:$D$53,4,TRUE)</f>
        <v>（延工）</v>
      </c>
      <c r="N30" s="69"/>
      <c r="O30" s="1"/>
      <c r="P30" s="1"/>
      <c r="R30" s="66" t="s">
        <v>18</v>
      </c>
      <c r="S30" s="67"/>
    </row>
    <row r="31" spans="2:19" ht="15" customHeight="1">
      <c r="B31" s="7">
        <v>28</v>
      </c>
      <c r="C31" s="1">
        <f>U12</f>
        <v>21</v>
      </c>
      <c r="D31" s="115" t="str">
        <f>IF(C31="","",VLOOKUP(C31,'出場校'!$A$1:$C$45,2,TRUE))</f>
        <v>河野宏輝</v>
      </c>
      <c r="E31" s="115"/>
      <c r="F31" s="36" t="str">
        <f>VLOOKUP(C31,'出場校'!$A$1:$D$45,4,TRUE)</f>
        <v>（高千穂）</v>
      </c>
      <c r="G31" s="66" t="str">
        <f t="shared" si="0"/>
        <v>　</v>
      </c>
      <c r="H31" s="66"/>
      <c r="I31" s="66" t="str">
        <f t="shared" si="1"/>
        <v>　</v>
      </c>
      <c r="J31" s="1">
        <f>U8</f>
        <v>31</v>
      </c>
      <c r="K31" s="115" t="str">
        <f>IF(J31="","",VLOOKUP(J31,'出場校'!$A$1:$C$53,2,TRUE))</f>
        <v>原口竜静</v>
      </c>
      <c r="L31" s="115"/>
      <c r="M31" s="74" t="str">
        <f>VLOOKUP(J31,'出場校'!$A$1:$D$53,4,TRUE)</f>
        <v>（鵬翔）</v>
      </c>
      <c r="N31" s="69"/>
      <c r="O31" s="1"/>
      <c r="P31" s="1"/>
      <c r="R31" s="66" t="s">
        <v>17</v>
      </c>
      <c r="S31" s="67"/>
    </row>
    <row r="32" spans="2:31" ht="15" customHeight="1">
      <c r="B32" s="24"/>
      <c r="C32" s="24"/>
      <c r="D32" s="85"/>
      <c r="E32" s="85"/>
      <c r="F32" s="33"/>
      <c r="G32" s="24"/>
      <c r="H32" s="24"/>
      <c r="I32" s="24"/>
      <c r="J32" s="24"/>
      <c r="K32" s="24"/>
      <c r="L32" s="24"/>
      <c r="N32" s="61"/>
      <c r="R32" s="66" t="s">
        <v>29</v>
      </c>
      <c r="S32" s="60"/>
      <c r="AE32" s="69"/>
    </row>
    <row r="33" spans="2:32" ht="15" customHeight="1">
      <c r="B33" s="11" t="s">
        <v>65</v>
      </c>
      <c r="C33" s="9"/>
      <c r="D33" s="9"/>
      <c r="E33" s="9"/>
      <c r="M33" s="44"/>
      <c r="N33" s="61"/>
      <c r="R33" s="66" t="s">
        <v>20</v>
      </c>
      <c r="S33" s="60"/>
      <c r="V33" s="84" t="s">
        <v>65</v>
      </c>
      <c r="W33" s="84"/>
      <c r="Y33" s="45"/>
      <c r="Z33" s="45"/>
      <c r="AA33" s="45"/>
      <c r="AB33" s="45"/>
      <c r="AC33" s="45"/>
      <c r="AD33" s="45"/>
      <c r="AE33" s="45"/>
      <c r="AF33" s="45"/>
    </row>
    <row r="34" spans="2:40" ht="15" customHeight="1">
      <c r="B34" s="112" t="s">
        <v>111</v>
      </c>
      <c r="C34" s="112"/>
      <c r="D34" s="112"/>
      <c r="E34" s="10"/>
      <c r="H34" s="48" t="s">
        <v>3</v>
      </c>
      <c r="M34" s="44"/>
      <c r="N34" s="61"/>
      <c r="O34" s="1" t="s">
        <v>63</v>
      </c>
      <c r="P34" s="1" t="s">
        <v>64</v>
      </c>
      <c r="R34" s="66" t="s">
        <v>41</v>
      </c>
      <c r="S34" s="60"/>
      <c r="V34" s="112" t="s">
        <v>112</v>
      </c>
      <c r="W34" s="112"/>
      <c r="X34" s="9"/>
      <c r="Y34" s="117" t="str">
        <f>(V35)</f>
        <v>河野暁志</v>
      </c>
      <c r="Z34" s="101"/>
      <c r="AA34" s="117" t="str">
        <f>(V36)</f>
        <v>富永陸人</v>
      </c>
      <c r="AB34" s="101"/>
      <c r="AC34" s="117" t="str">
        <f>(V37)</f>
        <v>本村瑠唯</v>
      </c>
      <c r="AD34" s="101"/>
      <c r="AE34" s="117" t="str">
        <f>(V38)</f>
        <v>古小路心</v>
      </c>
      <c r="AF34" s="101"/>
      <c r="AG34" s="78" t="s">
        <v>62</v>
      </c>
      <c r="AH34" s="78"/>
      <c r="AI34" s="45"/>
      <c r="AJ34" s="45"/>
      <c r="AK34" s="45"/>
      <c r="AL34" s="45"/>
      <c r="AM34" s="45"/>
      <c r="AN34" s="45"/>
    </row>
    <row r="35" spans="2:34" ht="15" customHeight="1">
      <c r="B35" s="7">
        <v>1</v>
      </c>
      <c r="C35" s="1">
        <f>U35</f>
        <v>32</v>
      </c>
      <c r="D35" s="115" t="str">
        <f>IF(C35="","",VLOOKUP(C35,'出場校'!$A$1:$C$45,2,TRUE))</f>
        <v>河野暁志</v>
      </c>
      <c r="E35" s="115"/>
      <c r="F35" s="36" t="str">
        <f>VLOOKUP(C35,'出場校'!$A$1:$D$45,4,TRUE)</f>
        <v>（鵬翔）</v>
      </c>
      <c r="G35" s="40" t="str">
        <f aca="true" t="shared" si="3" ref="G35:G40">IF(O35&gt;=1,"○","　")</f>
        <v>　</v>
      </c>
      <c r="H35" s="40"/>
      <c r="I35" s="40" t="str">
        <f aca="true" t="shared" si="4" ref="I35:I40">IF(P35&gt;=1,"○","　")</f>
        <v>　</v>
      </c>
      <c r="J35" s="1">
        <f>U36</f>
        <v>13</v>
      </c>
      <c r="K35" s="115" t="str">
        <f>IF(J35="","",VLOOKUP(J35,'出場校'!$A$1:$C$45,2,TRUE))</f>
        <v>富永陸人</v>
      </c>
      <c r="L35" s="116"/>
      <c r="M35" s="74" t="str">
        <f>VLOOKUP(J35,'出場校'!$A$1:$D$45,4,TRUE)</f>
        <v>（小林西）</v>
      </c>
      <c r="N35" s="69"/>
      <c r="O35" s="1"/>
      <c r="P35" s="1"/>
      <c r="R35" s="66" t="s">
        <v>42</v>
      </c>
      <c r="S35" s="60"/>
      <c r="U35">
        <v>32</v>
      </c>
      <c r="V35" s="117" t="str">
        <f>IF(U35="","",VLOOKUP(U35,'出場校'!$A$1:$C$45,2,TRUE))</f>
        <v>河野暁志</v>
      </c>
      <c r="W35" s="119"/>
      <c r="X35" s="36" t="str">
        <f>VLOOKUP(U35,'出場校'!$A$1:$D$45,4,TRUE)</f>
        <v>（鵬翔）</v>
      </c>
      <c r="Y35" s="117"/>
      <c r="Z35" s="101"/>
      <c r="AA35" s="117">
        <f>O35</f>
        <v>0</v>
      </c>
      <c r="AB35" s="101"/>
      <c r="AC35" s="117">
        <f>O39</f>
        <v>0</v>
      </c>
      <c r="AD35" s="101"/>
      <c r="AE35" s="117">
        <f>O37</f>
        <v>0</v>
      </c>
      <c r="AF35" s="101"/>
      <c r="AG35" s="78">
        <f>SUM(Y35:AF35)</f>
        <v>0</v>
      </c>
      <c r="AH35" s="78"/>
    </row>
    <row r="36" spans="2:34" ht="15" customHeight="1">
      <c r="B36" s="7">
        <v>2</v>
      </c>
      <c r="C36" s="1">
        <f>U37</f>
        <v>35</v>
      </c>
      <c r="D36" s="115" t="str">
        <f>IF(C36="","",VLOOKUP(C36,'出場校'!$A$1:$C$45,2,TRUE))</f>
        <v>本村瑠唯</v>
      </c>
      <c r="E36" s="115"/>
      <c r="F36" s="36" t="str">
        <f>VLOOKUP(C36,'出場校'!$A$1:$D$45,4,TRUE)</f>
        <v>（鵬翔）</v>
      </c>
      <c r="G36" s="40" t="str">
        <f t="shared" si="3"/>
        <v>　</v>
      </c>
      <c r="H36" s="40"/>
      <c r="I36" s="40" t="str">
        <f t="shared" si="4"/>
        <v>　</v>
      </c>
      <c r="J36" s="1">
        <f>U38</f>
        <v>41</v>
      </c>
      <c r="K36" s="115" t="str">
        <f>IF(J36="","",VLOOKUP(J36,'出場校'!$A$1:$C$53,2,TRUE))</f>
        <v>古小路心</v>
      </c>
      <c r="L36" s="116"/>
      <c r="M36" s="74" t="str">
        <f>VLOOKUP(J36,'出場校'!$A$1:$D$53,4,TRUE)</f>
        <v>（延工）</v>
      </c>
      <c r="N36" s="69"/>
      <c r="O36" s="1"/>
      <c r="P36" s="1"/>
      <c r="R36" s="66" t="s">
        <v>53</v>
      </c>
      <c r="S36" s="60"/>
      <c r="U36">
        <v>13</v>
      </c>
      <c r="V36" s="102" t="str">
        <f>IF(U36="","",VLOOKUP(U36,'出場校'!$A$1:$C$45,2,TRUE))</f>
        <v>富永陸人</v>
      </c>
      <c r="W36" s="103"/>
      <c r="X36" s="56" t="str">
        <f>VLOOKUP(U36,'出場校'!$A$1:$D$45,4,TRUE)</f>
        <v>（小林西）</v>
      </c>
      <c r="Y36" s="117">
        <f>P35</f>
        <v>0</v>
      </c>
      <c r="Z36" s="101"/>
      <c r="AA36" s="117"/>
      <c r="AB36" s="101"/>
      <c r="AC36" s="117">
        <f>P38</f>
        <v>0</v>
      </c>
      <c r="AD36" s="101"/>
      <c r="AE36" s="117">
        <f>O40</f>
        <v>0</v>
      </c>
      <c r="AF36" s="101"/>
      <c r="AG36" s="78">
        <f>SUM(Y36:AF36)</f>
        <v>0</v>
      </c>
      <c r="AH36" s="78"/>
    </row>
    <row r="37" spans="2:34" ht="15" customHeight="1">
      <c r="B37" s="7">
        <v>3</v>
      </c>
      <c r="C37" s="1">
        <f>U35</f>
        <v>32</v>
      </c>
      <c r="D37" s="115" t="str">
        <f>IF(C37="","",VLOOKUP(C37,'出場校'!$A$1:$C$45,2,TRUE))</f>
        <v>河野暁志</v>
      </c>
      <c r="E37" s="115"/>
      <c r="F37" s="36" t="str">
        <f>VLOOKUP(C37,'出場校'!$A$1:$D$45,4,TRUE)</f>
        <v>（鵬翔）</v>
      </c>
      <c r="G37" s="40" t="str">
        <f t="shared" si="3"/>
        <v>　</v>
      </c>
      <c r="H37" s="40"/>
      <c r="I37" s="40" t="str">
        <f t="shared" si="4"/>
        <v>　</v>
      </c>
      <c r="J37" s="1">
        <f>U38</f>
        <v>41</v>
      </c>
      <c r="K37" s="115" t="str">
        <f>IF(J37="","",VLOOKUP(J37,'出場校'!$A$1:$C$53,2,TRUE))</f>
        <v>古小路心</v>
      </c>
      <c r="L37" s="116"/>
      <c r="M37" s="74" t="str">
        <f>VLOOKUP(J37,'出場校'!$A$1:$D$53,4,TRUE)</f>
        <v>（延工）</v>
      </c>
      <c r="N37" s="69"/>
      <c r="O37" s="1"/>
      <c r="P37" s="1"/>
      <c r="R37" s="66" t="s">
        <v>36</v>
      </c>
      <c r="S37" s="60"/>
      <c r="U37">
        <v>35</v>
      </c>
      <c r="V37" s="117" t="str">
        <f>IF(U37="","",VLOOKUP(U37,'出場校'!$A$1:$C$45,2,TRUE))</f>
        <v>本村瑠唯</v>
      </c>
      <c r="W37" s="82"/>
      <c r="X37" s="57" t="str">
        <f>VLOOKUP(U37,'出場校'!$A$1:$D$45,4,TRUE)</f>
        <v>（鵬翔）</v>
      </c>
      <c r="Y37" s="117">
        <f>P39</f>
        <v>0</v>
      </c>
      <c r="Z37" s="101"/>
      <c r="AA37" s="117">
        <f>O38</f>
        <v>0</v>
      </c>
      <c r="AB37" s="101"/>
      <c r="AC37" s="117"/>
      <c r="AD37" s="101"/>
      <c r="AE37" s="117">
        <f>O36</f>
        <v>0</v>
      </c>
      <c r="AF37" s="101"/>
      <c r="AG37" s="78">
        <f>SUM(Y37:AF37)</f>
        <v>0</v>
      </c>
      <c r="AH37" s="78"/>
    </row>
    <row r="38" spans="2:34" ht="15" customHeight="1">
      <c r="B38" s="7">
        <v>4</v>
      </c>
      <c r="C38" s="1">
        <f>U37</f>
        <v>35</v>
      </c>
      <c r="D38" s="115" t="str">
        <f>IF(C38="","",VLOOKUP(C38,'出場校'!$A$1:$C$45,2,TRUE))</f>
        <v>本村瑠唯</v>
      </c>
      <c r="E38" s="115"/>
      <c r="F38" s="36" t="str">
        <f>VLOOKUP(C38,'出場校'!$A$1:$D$45,4,TRUE)</f>
        <v>（鵬翔）</v>
      </c>
      <c r="G38" s="66" t="str">
        <f t="shared" si="3"/>
        <v>　</v>
      </c>
      <c r="H38" s="66"/>
      <c r="I38" s="66" t="str">
        <f t="shared" si="4"/>
        <v>　</v>
      </c>
      <c r="J38" s="1">
        <f>U36</f>
        <v>13</v>
      </c>
      <c r="K38" s="115" t="str">
        <f>IF(J38="","",VLOOKUP(J38,'出場校'!$A$1:$C$53,2,TRUE))</f>
        <v>富永陸人</v>
      </c>
      <c r="L38" s="116"/>
      <c r="M38" s="74" t="str">
        <f>VLOOKUP(J38,'出場校'!$A$1:$D$53,4,TRUE)</f>
        <v>（小林西）</v>
      </c>
      <c r="N38" s="69"/>
      <c r="O38" s="1"/>
      <c r="P38" s="1"/>
      <c r="R38" s="66" t="s">
        <v>39</v>
      </c>
      <c r="S38" s="67"/>
      <c r="U38">
        <v>41</v>
      </c>
      <c r="V38" s="117" t="str">
        <f>IF(U38="","",VLOOKUP(U38,'出場校'!$A$1:$C$45,2,TRUE))</f>
        <v>古小路心</v>
      </c>
      <c r="W38" s="82"/>
      <c r="X38" s="57" t="str">
        <f>VLOOKUP(U38,'出場校'!$A$1:$D$45,4,TRUE)</f>
        <v>（延工）</v>
      </c>
      <c r="Y38" s="117">
        <f>P37</f>
        <v>0</v>
      </c>
      <c r="Z38" s="101"/>
      <c r="AA38" s="117">
        <f>P40</f>
        <v>0</v>
      </c>
      <c r="AB38" s="101"/>
      <c r="AC38" s="117">
        <f>P36</f>
        <v>0</v>
      </c>
      <c r="AD38" s="101"/>
      <c r="AE38" s="117"/>
      <c r="AF38" s="101"/>
      <c r="AG38" s="78">
        <f>SUM(Y38:AF38)</f>
        <v>0</v>
      </c>
      <c r="AH38" s="78"/>
    </row>
    <row r="39" spans="2:34" ht="15" customHeight="1">
      <c r="B39" s="7">
        <v>5</v>
      </c>
      <c r="C39" s="1">
        <f>U35</f>
        <v>32</v>
      </c>
      <c r="D39" s="115" t="str">
        <f>IF(C39="","",VLOOKUP(C39,'出場校'!$A$1:$C$45,2,TRUE))</f>
        <v>河野暁志</v>
      </c>
      <c r="E39" s="115"/>
      <c r="F39" s="36" t="str">
        <f>VLOOKUP(C39,'出場校'!$A$1:$D$45,4,TRUE)</f>
        <v>（鵬翔）</v>
      </c>
      <c r="G39" s="66" t="str">
        <f t="shared" si="3"/>
        <v>　</v>
      </c>
      <c r="H39" s="66"/>
      <c r="I39" s="66" t="str">
        <f t="shared" si="4"/>
        <v>　</v>
      </c>
      <c r="J39" s="1">
        <f>U37</f>
        <v>35</v>
      </c>
      <c r="K39" s="115" t="str">
        <f>IF(J39="","",VLOOKUP(J39,'出場校'!$A$1:$C$53,2,TRUE))</f>
        <v>本村瑠唯</v>
      </c>
      <c r="L39" s="116"/>
      <c r="M39" s="74" t="str">
        <f>VLOOKUP(J39,'出場校'!$A$1:$D$53,4,TRUE)</f>
        <v>（鵬翔）</v>
      </c>
      <c r="N39" s="69"/>
      <c r="O39" s="1"/>
      <c r="P39" s="1"/>
      <c r="R39" s="66" t="s">
        <v>30</v>
      </c>
      <c r="S39" s="67"/>
      <c r="V39" s="68"/>
      <c r="W39" s="68"/>
      <c r="X39" s="56"/>
      <c r="Y39" s="68"/>
      <c r="Z39" s="68"/>
      <c r="AA39" s="68"/>
      <c r="AB39" s="68"/>
      <c r="AC39" s="68"/>
      <c r="AD39" s="68"/>
      <c r="AE39" s="68"/>
      <c r="AF39" s="68"/>
      <c r="AG39" s="67"/>
      <c r="AH39" s="67"/>
    </row>
    <row r="40" spans="2:34" ht="15" customHeight="1">
      <c r="B40" s="7">
        <v>6</v>
      </c>
      <c r="C40" s="1">
        <f>U36</f>
        <v>13</v>
      </c>
      <c r="D40" s="115" t="str">
        <f>IF(C40="","",VLOOKUP(C40,'出場校'!$A$1:$C$45,2,TRUE))</f>
        <v>富永陸人</v>
      </c>
      <c r="E40" s="115"/>
      <c r="F40" s="36" t="str">
        <f>VLOOKUP(C40,'出場校'!$A$1:$D$45,4,TRUE)</f>
        <v>（小林西）</v>
      </c>
      <c r="G40" s="66" t="str">
        <f t="shared" si="3"/>
        <v>　</v>
      </c>
      <c r="H40" s="66"/>
      <c r="I40" s="66" t="str">
        <f t="shared" si="4"/>
        <v>　</v>
      </c>
      <c r="J40" s="1">
        <f>U38</f>
        <v>41</v>
      </c>
      <c r="K40" s="115" t="str">
        <f>IF(J40="","",VLOOKUP(J40,'出場校'!$A$1:$C$53,2,TRUE))</f>
        <v>古小路心</v>
      </c>
      <c r="L40" s="116"/>
      <c r="M40" s="74" t="str">
        <f>VLOOKUP(J40,'出場校'!$A$1:$D$53,4,TRUE)</f>
        <v>（延工）</v>
      </c>
      <c r="N40" s="69"/>
      <c r="O40" s="1"/>
      <c r="P40" s="1"/>
      <c r="R40" s="66" t="s">
        <v>60</v>
      </c>
      <c r="S40" s="67"/>
      <c r="V40" s="68"/>
      <c r="W40" s="68"/>
      <c r="X40" s="56"/>
      <c r="Y40" s="68"/>
      <c r="Z40" s="68"/>
      <c r="AA40" s="68"/>
      <c r="AB40" s="68"/>
      <c r="AC40" s="68"/>
      <c r="AD40" s="68"/>
      <c r="AE40" s="68"/>
      <c r="AF40" s="68"/>
      <c r="AG40" s="67"/>
      <c r="AH40" s="67"/>
    </row>
    <row r="41" spans="2:42" ht="15" customHeight="1">
      <c r="B41" s="44"/>
      <c r="C41" s="44"/>
      <c r="D41" s="85"/>
      <c r="E41" s="85"/>
      <c r="F41" s="21"/>
      <c r="G41" s="44"/>
      <c r="H41" s="44"/>
      <c r="I41" s="44"/>
      <c r="J41" s="44"/>
      <c r="K41" s="85"/>
      <c r="L41" s="85"/>
      <c r="M41" s="55"/>
      <c r="N41" s="69"/>
      <c r="O41" s="69"/>
      <c r="P41" s="69"/>
      <c r="R41" s="66" t="s">
        <v>25</v>
      </c>
      <c r="S41" s="60"/>
      <c r="V41" s="43"/>
      <c r="W41" s="43"/>
      <c r="X41" s="56"/>
      <c r="Y41" s="43"/>
      <c r="Z41" s="43"/>
      <c r="AA41" s="43"/>
      <c r="AB41" s="43"/>
      <c r="AC41" s="43"/>
      <c r="AD41" s="43"/>
      <c r="AE41" s="42"/>
      <c r="AF41" s="42"/>
      <c r="AO41" s="45"/>
      <c r="AP41" s="45"/>
    </row>
    <row r="42" spans="2:32" ht="15" customHeight="1">
      <c r="B42" s="11" t="s">
        <v>65</v>
      </c>
      <c r="C42" s="9"/>
      <c r="D42" s="9"/>
      <c r="E42" s="9"/>
      <c r="F42" s="54"/>
      <c r="M42" s="55"/>
      <c r="N42" s="61"/>
      <c r="R42" s="66" t="s">
        <v>26</v>
      </c>
      <c r="S42" s="60"/>
      <c r="V42" s="84" t="s">
        <v>65</v>
      </c>
      <c r="W42" s="84"/>
      <c r="X42" s="54"/>
      <c r="Y42" s="45"/>
      <c r="Z42" s="45"/>
      <c r="AA42" s="45"/>
      <c r="AB42" s="45"/>
      <c r="AC42" s="45"/>
      <c r="AD42" s="45"/>
      <c r="AE42" s="45"/>
      <c r="AF42" s="45"/>
    </row>
    <row r="43" spans="2:34" ht="15" customHeight="1">
      <c r="B43" s="112" t="s">
        <v>113</v>
      </c>
      <c r="C43" s="112"/>
      <c r="D43" s="112"/>
      <c r="E43" s="10"/>
      <c r="F43" s="54"/>
      <c r="H43" s="48" t="s">
        <v>3</v>
      </c>
      <c r="M43" s="55"/>
      <c r="N43" s="61"/>
      <c r="O43" s="1" t="s">
        <v>63</v>
      </c>
      <c r="P43" s="1" t="s">
        <v>64</v>
      </c>
      <c r="R43" s="66" t="s">
        <v>12</v>
      </c>
      <c r="S43" s="60"/>
      <c r="V43" s="112" t="s">
        <v>114</v>
      </c>
      <c r="W43" s="112"/>
      <c r="X43" s="21"/>
      <c r="Y43" s="117" t="str">
        <f>(V44)</f>
        <v>河野宏輝</v>
      </c>
      <c r="Z43" s="101"/>
      <c r="AA43" s="117" t="str">
        <f>(V45)</f>
        <v>下田航樹</v>
      </c>
      <c r="AB43" s="101"/>
      <c r="AC43" s="117" t="str">
        <f>(V46)</f>
        <v>原口竜静</v>
      </c>
      <c r="AD43" s="101"/>
      <c r="AE43" s="117" t="str">
        <f>(V47)</f>
        <v>下田大樹</v>
      </c>
      <c r="AF43" s="101"/>
      <c r="AG43" s="78" t="s">
        <v>62</v>
      </c>
      <c r="AH43" s="78"/>
    </row>
    <row r="44" spans="2:34" ht="15" customHeight="1">
      <c r="B44" s="7">
        <v>1</v>
      </c>
      <c r="C44" s="1">
        <f>U44</f>
        <v>21</v>
      </c>
      <c r="D44" s="115" t="str">
        <f>IF(C44="","",VLOOKUP(C44,'出場校'!$A$1:$C$45,2,TRUE))</f>
        <v>河野宏輝</v>
      </c>
      <c r="E44" s="115"/>
      <c r="F44" s="36" t="str">
        <f>VLOOKUP(C44,'出場校'!$A$1:$D$45,4,TRUE)</f>
        <v>（高千穂）</v>
      </c>
      <c r="G44" s="40" t="str">
        <f aca="true" t="shared" si="5" ref="G44:G49">IF(O44&gt;=1,"○","　")</f>
        <v>　</v>
      </c>
      <c r="H44" s="40"/>
      <c r="I44" s="40" t="str">
        <f aca="true" t="shared" si="6" ref="I44:I49">IF(P44&gt;=1,"○","　")</f>
        <v>　</v>
      </c>
      <c r="J44" s="1">
        <f>U45</f>
        <v>11</v>
      </c>
      <c r="K44" s="115" t="str">
        <f>IF(J44="","",VLOOKUP(J44,'出場校'!$A$1:$C$45,2,TRUE))</f>
        <v>下田航樹</v>
      </c>
      <c r="L44" s="116"/>
      <c r="M44" s="72" t="str">
        <f>VLOOKUP(J44,'出場校'!$A$1:$D$45,4,TRUE)</f>
        <v>（小林西）</v>
      </c>
      <c r="N44" s="73"/>
      <c r="O44" s="1"/>
      <c r="P44" s="1"/>
      <c r="R44" s="66" t="s">
        <v>50</v>
      </c>
      <c r="S44" s="60"/>
      <c r="U44">
        <v>21</v>
      </c>
      <c r="V44" s="117" t="str">
        <f>IF(U44="","",VLOOKUP(U44,'出場校'!$A$1:$C$45,2,TRUE))</f>
        <v>河野宏輝</v>
      </c>
      <c r="W44" s="119"/>
      <c r="X44" s="36" t="str">
        <f>VLOOKUP(U44,'出場校'!$A$1:$D$45,4,TRUE)</f>
        <v>（高千穂）</v>
      </c>
      <c r="Y44" s="117"/>
      <c r="Z44" s="101"/>
      <c r="AA44" s="117">
        <f>O44</f>
        <v>0</v>
      </c>
      <c r="AB44" s="101"/>
      <c r="AC44" s="117">
        <f>O48</f>
        <v>0</v>
      </c>
      <c r="AD44" s="101"/>
      <c r="AE44" s="117">
        <f>O46</f>
        <v>0</v>
      </c>
      <c r="AF44" s="101"/>
      <c r="AG44" s="113">
        <f>SUM(Y44:AF44)</f>
        <v>0</v>
      </c>
      <c r="AH44" s="114"/>
    </row>
    <row r="45" spans="2:34" ht="15" customHeight="1">
      <c r="B45" s="7">
        <v>2</v>
      </c>
      <c r="C45" s="1">
        <f>U46</f>
        <v>31</v>
      </c>
      <c r="D45" s="115" t="str">
        <f>IF(C45="","",VLOOKUP(C45,'出場校'!$A$1:$C$45,2,TRUE))</f>
        <v>原口竜静</v>
      </c>
      <c r="E45" s="115"/>
      <c r="F45" s="36" t="str">
        <f>VLOOKUP(C45,'出場校'!$A$1:$D$45,4,TRUE)</f>
        <v>（鵬翔）</v>
      </c>
      <c r="G45" s="40" t="str">
        <f t="shared" si="5"/>
        <v>　</v>
      </c>
      <c r="H45" s="59"/>
      <c r="I45" s="40" t="str">
        <f t="shared" si="6"/>
        <v>　</v>
      </c>
      <c r="J45" s="1">
        <f>U47</f>
        <v>12</v>
      </c>
      <c r="K45" s="115" t="str">
        <f>IF(J45="","",VLOOKUP(J45,'出場校'!$A$1:$C$53,2,TRUE))</f>
        <v>下田大樹</v>
      </c>
      <c r="L45" s="116"/>
      <c r="M45" s="72" t="str">
        <f>VLOOKUP(J45,'出場校'!$A$1:$D$53,4,TRUE)</f>
        <v>（小林西）</v>
      </c>
      <c r="N45" s="73"/>
      <c r="O45" s="1"/>
      <c r="P45" s="1"/>
      <c r="R45" s="66" t="s">
        <v>49</v>
      </c>
      <c r="S45" s="60"/>
      <c r="U45">
        <v>11</v>
      </c>
      <c r="V45" s="102" t="str">
        <f>IF(U45="","",VLOOKUP(U45,'出場校'!$A$1:$C$45,2,TRUE))</f>
        <v>下田航樹</v>
      </c>
      <c r="W45" s="103"/>
      <c r="X45" s="56" t="str">
        <f>VLOOKUP(U45,'出場校'!$A$1:$D$45,4,TRUE)</f>
        <v>（小林西）</v>
      </c>
      <c r="Y45" s="117">
        <f>P44</f>
        <v>0</v>
      </c>
      <c r="Z45" s="101"/>
      <c r="AA45" s="117"/>
      <c r="AB45" s="101"/>
      <c r="AC45" s="117">
        <f>P47</f>
        <v>0</v>
      </c>
      <c r="AD45" s="101"/>
      <c r="AE45" s="117">
        <f>O49</f>
        <v>0</v>
      </c>
      <c r="AF45" s="101"/>
      <c r="AG45" s="113">
        <f>SUM(Y45:AF45)</f>
        <v>0</v>
      </c>
      <c r="AH45" s="114"/>
    </row>
    <row r="46" spans="2:34" ht="15" customHeight="1">
      <c r="B46" s="7">
        <v>3</v>
      </c>
      <c r="C46" s="1">
        <f>U44</f>
        <v>21</v>
      </c>
      <c r="D46" s="115" t="str">
        <f>IF(C46="","",VLOOKUP(C46,'出場校'!$A$1:$C$45,2,TRUE))</f>
        <v>河野宏輝</v>
      </c>
      <c r="E46" s="115"/>
      <c r="F46" s="36" t="str">
        <f>VLOOKUP(C46,'出場校'!$A$1:$D$45,4,TRUE)</f>
        <v>（高千穂）</v>
      </c>
      <c r="G46" s="40" t="str">
        <f t="shared" si="5"/>
        <v>　</v>
      </c>
      <c r="H46" s="40"/>
      <c r="I46" s="40" t="str">
        <f t="shared" si="6"/>
        <v>　</v>
      </c>
      <c r="J46" s="1">
        <f>U47</f>
        <v>12</v>
      </c>
      <c r="K46" s="115" t="str">
        <f>IF(J46="","",VLOOKUP(J46,'出場校'!$A$1:$C$53,2,TRUE))</f>
        <v>下田大樹</v>
      </c>
      <c r="L46" s="116"/>
      <c r="M46" s="72" t="str">
        <f>VLOOKUP(J46,'出場校'!$A$1:$D$53,4,TRUE)</f>
        <v>（小林西）</v>
      </c>
      <c r="N46" s="73"/>
      <c r="O46" s="1"/>
      <c r="P46" s="1"/>
      <c r="R46" s="66" t="s">
        <v>31</v>
      </c>
      <c r="S46" s="60"/>
      <c r="U46">
        <v>31</v>
      </c>
      <c r="V46" s="117" t="str">
        <f>IF(U46="","",VLOOKUP(U46,'出場校'!$A$1:$C$45,2,TRUE))</f>
        <v>原口竜静</v>
      </c>
      <c r="W46" s="82"/>
      <c r="X46" s="57" t="str">
        <f>VLOOKUP(U46,'出場校'!$A$1:$D$45,4,TRUE)</f>
        <v>（鵬翔）</v>
      </c>
      <c r="Y46" s="117">
        <f>P48</f>
        <v>0</v>
      </c>
      <c r="Z46" s="101"/>
      <c r="AA46" s="117">
        <f>O47</f>
        <v>0</v>
      </c>
      <c r="AB46" s="101"/>
      <c r="AC46" s="117"/>
      <c r="AD46" s="101"/>
      <c r="AE46" s="117">
        <f>O45</f>
        <v>0</v>
      </c>
      <c r="AF46" s="101"/>
      <c r="AG46" s="113">
        <f>SUM(Y46:AF46)</f>
        <v>0</v>
      </c>
      <c r="AH46" s="114"/>
    </row>
    <row r="47" spans="2:34" ht="15" customHeight="1">
      <c r="B47" s="7">
        <v>4</v>
      </c>
      <c r="C47" s="1">
        <f>U46</f>
        <v>31</v>
      </c>
      <c r="D47" s="115" t="str">
        <f>IF(C47="","",VLOOKUP(C47,'出場校'!$A$1:$C$45,2,TRUE))</f>
        <v>原口竜静</v>
      </c>
      <c r="E47" s="115"/>
      <c r="F47" s="36" t="str">
        <f>VLOOKUP(C47,'出場校'!$A$1:$D$45,4,TRUE)</f>
        <v>（鵬翔）</v>
      </c>
      <c r="G47" s="66" t="str">
        <f t="shared" si="5"/>
        <v>　</v>
      </c>
      <c r="H47" s="66"/>
      <c r="I47" s="66" t="str">
        <f t="shared" si="6"/>
        <v>　</v>
      </c>
      <c r="J47" s="1">
        <f>U45</f>
        <v>11</v>
      </c>
      <c r="K47" s="115" t="str">
        <f>IF(J47="","",VLOOKUP(J47,'出場校'!$A$1:$C$53,2,TRUE))</f>
        <v>下田航樹</v>
      </c>
      <c r="L47" s="116"/>
      <c r="M47" s="74" t="str">
        <f>VLOOKUP(J47,'出場校'!$A$1:$D$53,4,TRUE)</f>
        <v>（小林西）</v>
      </c>
      <c r="N47" s="44"/>
      <c r="O47" s="1"/>
      <c r="P47" s="1"/>
      <c r="R47" s="7" t="s">
        <v>61</v>
      </c>
      <c r="S47" s="60"/>
      <c r="U47">
        <v>12</v>
      </c>
      <c r="V47" s="117" t="str">
        <f>IF(U47="","",VLOOKUP(U47,'出場校'!$A$1:$C$45,2,TRUE))</f>
        <v>下田大樹</v>
      </c>
      <c r="W47" s="82"/>
      <c r="X47" s="57" t="str">
        <f>VLOOKUP(U47,'出場校'!$A$1:$D$45,4,TRUE)</f>
        <v>（小林西）</v>
      </c>
      <c r="Y47" s="117">
        <f>P46</f>
        <v>0</v>
      </c>
      <c r="Z47" s="101"/>
      <c r="AA47" s="117">
        <f>P49</f>
        <v>0</v>
      </c>
      <c r="AB47" s="101"/>
      <c r="AC47" s="117">
        <f>P45</f>
        <v>0</v>
      </c>
      <c r="AD47" s="101"/>
      <c r="AE47" s="117"/>
      <c r="AF47" s="101"/>
      <c r="AG47" s="113">
        <f>SUM(Y47:AF47)</f>
        <v>0</v>
      </c>
      <c r="AH47" s="114"/>
    </row>
    <row r="48" spans="2:32" ht="15" customHeight="1">
      <c r="B48" s="7">
        <v>5</v>
      </c>
      <c r="C48" s="1">
        <f>U44</f>
        <v>21</v>
      </c>
      <c r="D48" s="115" t="str">
        <f>IF(C48="","",VLOOKUP(C48,'出場校'!$A$1:$C$45,2,TRUE))</f>
        <v>河野宏輝</v>
      </c>
      <c r="E48" s="115"/>
      <c r="F48" s="36" t="str">
        <f>VLOOKUP(C48,'出場校'!$A$1:$D$45,4,TRUE)</f>
        <v>（高千穂）</v>
      </c>
      <c r="G48" s="66" t="str">
        <f t="shared" si="5"/>
        <v>　</v>
      </c>
      <c r="H48" s="66"/>
      <c r="I48" s="66" t="str">
        <f t="shared" si="6"/>
        <v>　</v>
      </c>
      <c r="J48" s="1">
        <f>U46</f>
        <v>31</v>
      </c>
      <c r="K48" s="115" t="str">
        <f>IF(J48="","",VLOOKUP(J48,'出場校'!$A$1:$C$53,2,TRUE))</f>
        <v>原口竜静</v>
      </c>
      <c r="L48" s="116"/>
      <c r="M48" s="74" t="str">
        <f>VLOOKUP(J48,'出場校'!$A$1:$D$53,4,TRUE)</f>
        <v>（鵬翔）</v>
      </c>
      <c r="N48" s="44"/>
      <c r="O48" s="1"/>
      <c r="P48" s="1"/>
      <c r="R48" s="66" t="s">
        <v>22</v>
      </c>
      <c r="S48" s="60"/>
      <c r="V48" s="85"/>
      <c r="W48" s="85"/>
      <c r="X48" s="20"/>
      <c r="Y48" s="85"/>
      <c r="Z48" s="85"/>
      <c r="AA48" s="85"/>
      <c r="AB48" s="85"/>
      <c r="AC48" s="85"/>
      <c r="AD48" s="85"/>
      <c r="AE48" s="85"/>
      <c r="AF48" s="85"/>
    </row>
    <row r="49" spans="2:40" ht="15" customHeight="1">
      <c r="B49" s="7">
        <v>6</v>
      </c>
      <c r="C49" s="1">
        <f>U45</f>
        <v>11</v>
      </c>
      <c r="D49" s="115" t="str">
        <f>IF(C49="","",VLOOKUP(C49,'出場校'!$A$1:$C$45,2,TRUE))</f>
        <v>下田航樹</v>
      </c>
      <c r="E49" s="115"/>
      <c r="F49" s="36" t="str">
        <f>VLOOKUP(C49,'出場校'!$A$1:$D$45,4,TRUE)</f>
        <v>（小林西）</v>
      </c>
      <c r="G49" s="66" t="str">
        <f t="shared" si="5"/>
        <v>　</v>
      </c>
      <c r="H49" s="66"/>
      <c r="I49" s="66" t="str">
        <f t="shared" si="6"/>
        <v>　</v>
      </c>
      <c r="J49" s="1">
        <f>U47</f>
        <v>12</v>
      </c>
      <c r="K49" s="115" t="str">
        <f>IF(J49="","",VLOOKUP(J49,'出場校'!$A$1:$C$53,2,TRUE))</f>
        <v>下田大樹</v>
      </c>
      <c r="L49" s="116"/>
      <c r="M49" s="74" t="str">
        <f>VLOOKUP(J49,'出場校'!$A$1:$D$53,4,TRUE)</f>
        <v>（小林西）</v>
      </c>
      <c r="N49" s="44"/>
      <c r="O49" s="1"/>
      <c r="P49" s="1"/>
      <c r="R49" s="66" t="s">
        <v>46</v>
      </c>
      <c r="S49" s="60"/>
      <c r="V49" s="85"/>
      <c r="W49" s="85"/>
      <c r="X49" s="20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68"/>
      <c r="AL49" s="68"/>
      <c r="AM49" s="68"/>
      <c r="AN49" s="68"/>
    </row>
    <row r="50" spans="2:40" ht="15" customHeight="1">
      <c r="B50" s="24"/>
      <c r="C50" s="24"/>
      <c r="D50" s="24"/>
      <c r="E50" s="14"/>
      <c r="F50" s="9"/>
      <c r="G50" s="24"/>
      <c r="H50" s="24"/>
      <c r="I50" s="24"/>
      <c r="J50" s="24"/>
      <c r="K50" s="14"/>
      <c r="L50" s="14"/>
      <c r="M50" s="44"/>
      <c r="N50" s="44"/>
      <c r="R50" s="66" t="s">
        <v>45</v>
      </c>
      <c r="S50" s="60"/>
      <c r="V50" s="85"/>
      <c r="W50" s="85"/>
      <c r="X50" s="43"/>
      <c r="Y50" s="43"/>
      <c r="Z50" s="43"/>
      <c r="AA50" s="43"/>
      <c r="AB50" s="43"/>
      <c r="AC50" s="43"/>
      <c r="AD50" s="43"/>
      <c r="AE50" s="43"/>
      <c r="AF50" s="43"/>
      <c r="AG50" s="85"/>
      <c r="AH50" s="85"/>
      <c r="AI50" s="85"/>
      <c r="AJ50" s="85"/>
      <c r="AK50" s="68"/>
      <c r="AL50" s="68"/>
      <c r="AM50" s="68"/>
      <c r="AN50" s="68"/>
    </row>
    <row r="51" spans="14:40" ht="15" customHeight="1">
      <c r="N51" s="44"/>
      <c r="R51" s="66" t="s">
        <v>52</v>
      </c>
      <c r="S51" s="60"/>
      <c r="AG51" s="43"/>
      <c r="AH51" s="43"/>
      <c r="AI51" s="43"/>
      <c r="AJ51" s="43"/>
      <c r="AK51" s="68"/>
      <c r="AL51" s="68"/>
      <c r="AM51" s="68"/>
      <c r="AN51" s="68"/>
    </row>
    <row r="52" spans="14:19" ht="15" customHeight="1">
      <c r="N52" s="44"/>
      <c r="R52" s="66" t="s">
        <v>56</v>
      </c>
      <c r="S52" s="60"/>
    </row>
    <row r="53" spans="14:42" ht="15" customHeight="1">
      <c r="N53" s="44"/>
      <c r="R53" s="66" t="s">
        <v>13</v>
      </c>
      <c r="S53" s="60"/>
      <c r="AO53" s="85"/>
      <c r="AP53" s="85"/>
    </row>
    <row r="54" spans="14:42" ht="15" customHeight="1">
      <c r="N54" s="44"/>
      <c r="R54" s="66" t="s">
        <v>14</v>
      </c>
      <c r="S54" s="45"/>
      <c r="AO54" s="85"/>
      <c r="AP54" s="85"/>
    </row>
    <row r="55" spans="14:42" ht="15" customHeight="1">
      <c r="N55" s="44"/>
      <c r="R55" s="66" t="s">
        <v>43</v>
      </c>
      <c r="S55" s="60"/>
      <c r="AO55" s="43"/>
      <c r="AP55" s="43"/>
    </row>
    <row r="56" spans="14:19" ht="15" customHeight="1">
      <c r="N56" s="44"/>
      <c r="S56" s="60"/>
    </row>
    <row r="57" spans="14:19" ht="15" customHeight="1">
      <c r="N57" s="44"/>
      <c r="S57" s="60"/>
    </row>
    <row r="58" spans="14:19" ht="15" customHeight="1">
      <c r="N58" s="44"/>
      <c r="S58" s="60"/>
    </row>
    <row r="59" spans="14:19" ht="15" customHeight="1">
      <c r="N59" s="44"/>
      <c r="S59" s="60"/>
    </row>
    <row r="60" ht="15" customHeight="1">
      <c r="S60" s="60"/>
    </row>
    <row r="61" ht="15" customHeight="1">
      <c r="S61" s="35"/>
    </row>
    <row r="62" ht="15" customHeight="1">
      <c r="S62" s="60"/>
    </row>
    <row r="63" ht="15" customHeight="1">
      <c r="S63" s="60"/>
    </row>
    <row r="64" ht="15" customHeight="1">
      <c r="S64" s="60"/>
    </row>
    <row r="65" ht="15" customHeight="1">
      <c r="S65" s="60"/>
    </row>
    <row r="66" ht="15" customHeight="1">
      <c r="S66" s="60"/>
    </row>
    <row r="67" ht="15" customHeight="1">
      <c r="S67" s="60"/>
    </row>
    <row r="68" ht="15" customHeight="1">
      <c r="S68" s="60"/>
    </row>
    <row r="69" ht="15" customHeight="1">
      <c r="S69" s="60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258">
    <mergeCell ref="AO10:AP10"/>
    <mergeCell ref="AO4:AP4"/>
    <mergeCell ref="AO5:AP5"/>
    <mergeCell ref="AO6:AP6"/>
    <mergeCell ref="AO7:AP7"/>
    <mergeCell ref="AO8:AP8"/>
    <mergeCell ref="AO9:AP9"/>
    <mergeCell ref="V3:W3"/>
    <mergeCell ref="AC4:AD4"/>
    <mergeCell ref="AE4:AF4"/>
    <mergeCell ref="AG4:AH4"/>
    <mergeCell ref="AI4:AJ4"/>
    <mergeCell ref="Y4:Z4"/>
    <mergeCell ref="AA4:AB4"/>
    <mergeCell ref="AO11:AP11"/>
    <mergeCell ref="B3:D3"/>
    <mergeCell ref="AO12:AP12"/>
    <mergeCell ref="AQ11:AR11"/>
    <mergeCell ref="AG12:AH12"/>
    <mergeCell ref="AI9:AJ9"/>
    <mergeCell ref="AI10:AJ10"/>
    <mergeCell ref="AI11:AJ11"/>
    <mergeCell ref="AI12:AJ12"/>
    <mergeCell ref="AQ12:AR12"/>
    <mergeCell ref="AE9:AF9"/>
    <mergeCell ref="AE10:AF10"/>
    <mergeCell ref="AE11:AF11"/>
    <mergeCell ref="AE12:AF12"/>
    <mergeCell ref="AG7:AH7"/>
    <mergeCell ref="AG8:AH8"/>
    <mergeCell ref="AG9:AH9"/>
    <mergeCell ref="AG10:AH10"/>
    <mergeCell ref="AG11:AH11"/>
    <mergeCell ref="D4:E4"/>
    <mergeCell ref="K4:L4"/>
    <mergeCell ref="V4:W4"/>
    <mergeCell ref="D5:E5"/>
    <mergeCell ref="K5:L5"/>
    <mergeCell ref="V5:W5"/>
    <mergeCell ref="D6:E6"/>
    <mergeCell ref="K6:L6"/>
    <mergeCell ref="V6:W6"/>
    <mergeCell ref="D7:E7"/>
    <mergeCell ref="K7:L7"/>
    <mergeCell ref="V7:W7"/>
    <mergeCell ref="D8:E8"/>
    <mergeCell ref="K8:L8"/>
    <mergeCell ref="V8:W8"/>
    <mergeCell ref="D9:E9"/>
    <mergeCell ref="K9:L9"/>
    <mergeCell ref="V9:W9"/>
    <mergeCell ref="D10:E10"/>
    <mergeCell ref="K10:L10"/>
    <mergeCell ref="V10:W10"/>
    <mergeCell ref="D11:E11"/>
    <mergeCell ref="K11:L11"/>
    <mergeCell ref="V11:W11"/>
    <mergeCell ref="D12:E12"/>
    <mergeCell ref="K12:L12"/>
    <mergeCell ref="V12:W12"/>
    <mergeCell ref="D13:E13"/>
    <mergeCell ref="K13:L13"/>
    <mergeCell ref="V13:W13"/>
    <mergeCell ref="D14:E14"/>
    <mergeCell ref="K14:L14"/>
    <mergeCell ref="D15:E15"/>
    <mergeCell ref="K15:L15"/>
    <mergeCell ref="D16:E16"/>
    <mergeCell ref="K16:L16"/>
    <mergeCell ref="D32:E32"/>
    <mergeCell ref="Y5:Z5"/>
    <mergeCell ref="Y6:Z6"/>
    <mergeCell ref="Y7:Z7"/>
    <mergeCell ref="Y8:Z8"/>
    <mergeCell ref="Y12:Z12"/>
    <mergeCell ref="D17:E17"/>
    <mergeCell ref="K17:L17"/>
    <mergeCell ref="D18:E18"/>
    <mergeCell ref="K18:L18"/>
    <mergeCell ref="AI7:AJ7"/>
    <mergeCell ref="AI8:AJ8"/>
    <mergeCell ref="Y9:Z9"/>
    <mergeCell ref="Y10:Z10"/>
    <mergeCell ref="Y11:Z11"/>
    <mergeCell ref="AA11:AB11"/>
    <mergeCell ref="AC7:AD7"/>
    <mergeCell ref="AA7:AB7"/>
    <mergeCell ref="AA8:AB8"/>
    <mergeCell ref="AA9:AB9"/>
    <mergeCell ref="AI5:AJ5"/>
    <mergeCell ref="AA6:AB6"/>
    <mergeCell ref="AC6:AD6"/>
    <mergeCell ref="AE6:AF6"/>
    <mergeCell ref="AG6:AH6"/>
    <mergeCell ref="AI6:AJ6"/>
    <mergeCell ref="AE5:AF5"/>
    <mergeCell ref="AA5:AB5"/>
    <mergeCell ref="AC5:AD5"/>
    <mergeCell ref="AC9:AD9"/>
    <mergeCell ref="AG5:AH5"/>
    <mergeCell ref="AE7:AF7"/>
    <mergeCell ref="AE8:AF8"/>
    <mergeCell ref="AA12:AB12"/>
    <mergeCell ref="AC10:AD10"/>
    <mergeCell ref="AC11:AD11"/>
    <mergeCell ref="AA10:AB10"/>
    <mergeCell ref="AC8:AD8"/>
    <mergeCell ref="AC12:AD12"/>
    <mergeCell ref="D37:E37"/>
    <mergeCell ref="D41:E41"/>
    <mergeCell ref="D49:E49"/>
    <mergeCell ref="K35:L35"/>
    <mergeCell ref="K36:L36"/>
    <mergeCell ref="D44:E44"/>
    <mergeCell ref="D45:E45"/>
    <mergeCell ref="D46:E46"/>
    <mergeCell ref="D35:E35"/>
    <mergeCell ref="D36:E36"/>
    <mergeCell ref="K37:L37"/>
    <mergeCell ref="K41:L41"/>
    <mergeCell ref="K49:L49"/>
    <mergeCell ref="K44:L44"/>
    <mergeCell ref="K45:L45"/>
    <mergeCell ref="K46:L46"/>
    <mergeCell ref="AE34:AF34"/>
    <mergeCell ref="V35:W35"/>
    <mergeCell ref="V36:W36"/>
    <mergeCell ref="V37:W37"/>
    <mergeCell ref="V42:W42"/>
    <mergeCell ref="AE35:AF35"/>
    <mergeCell ref="V34:W34"/>
    <mergeCell ref="Y34:Z34"/>
    <mergeCell ref="AA34:AB34"/>
    <mergeCell ref="AC34:AD34"/>
    <mergeCell ref="Y35:Z35"/>
    <mergeCell ref="AA35:AB35"/>
    <mergeCell ref="AC35:AD35"/>
    <mergeCell ref="Y36:Z36"/>
    <mergeCell ref="AA36:AB36"/>
    <mergeCell ref="AC36:AD36"/>
    <mergeCell ref="AE36:AF36"/>
    <mergeCell ref="Y37:Z37"/>
    <mergeCell ref="AA37:AB37"/>
    <mergeCell ref="AC37:AD37"/>
    <mergeCell ref="AE37:AF37"/>
    <mergeCell ref="V43:W43"/>
    <mergeCell ref="AA43:AB43"/>
    <mergeCell ref="AC43:AD43"/>
    <mergeCell ref="B34:D34"/>
    <mergeCell ref="V33:W33"/>
    <mergeCell ref="V48:W48"/>
    <mergeCell ref="AI49:AJ49"/>
    <mergeCell ref="AO53:AP53"/>
    <mergeCell ref="Y45:Z45"/>
    <mergeCell ref="AA45:AB45"/>
    <mergeCell ref="Y44:Z44"/>
    <mergeCell ref="AA44:AB44"/>
    <mergeCell ref="AC44:AD44"/>
    <mergeCell ref="AO54:AP54"/>
    <mergeCell ref="V49:W49"/>
    <mergeCell ref="Y48:Z48"/>
    <mergeCell ref="AA48:AB48"/>
    <mergeCell ref="AC48:AD48"/>
    <mergeCell ref="AE48:AF48"/>
    <mergeCell ref="AG49:AH49"/>
    <mergeCell ref="Y49:Z49"/>
    <mergeCell ref="AA49:AB49"/>
    <mergeCell ref="AG50:AH50"/>
    <mergeCell ref="AC49:AD49"/>
    <mergeCell ref="AE49:AF49"/>
    <mergeCell ref="AE44:AF44"/>
    <mergeCell ref="Y43:Z43"/>
    <mergeCell ref="AI50:AJ50"/>
    <mergeCell ref="AE43:AF43"/>
    <mergeCell ref="Y46:Z46"/>
    <mergeCell ref="AA46:AB46"/>
    <mergeCell ref="AC46:AD46"/>
    <mergeCell ref="AE46:AF46"/>
    <mergeCell ref="V50:W50"/>
    <mergeCell ref="B43:D43"/>
    <mergeCell ref="V45:W45"/>
    <mergeCell ref="V46:W46"/>
    <mergeCell ref="V47:W47"/>
    <mergeCell ref="V44:W44"/>
    <mergeCell ref="AG34:AH34"/>
    <mergeCell ref="AG35:AH35"/>
    <mergeCell ref="AG36:AH36"/>
    <mergeCell ref="AG37:AH37"/>
    <mergeCell ref="Y47:Z47"/>
    <mergeCell ref="AA47:AB47"/>
    <mergeCell ref="AC47:AD47"/>
    <mergeCell ref="AE47:AF47"/>
    <mergeCell ref="AC45:AD45"/>
    <mergeCell ref="AE45:AF45"/>
    <mergeCell ref="AG43:AH43"/>
    <mergeCell ref="AG44:AH44"/>
    <mergeCell ref="AG45:AH45"/>
    <mergeCell ref="AG46:AH46"/>
    <mergeCell ref="V38:W38"/>
    <mergeCell ref="Y38:Z38"/>
    <mergeCell ref="AA38:AB38"/>
    <mergeCell ref="AC38:AD38"/>
    <mergeCell ref="AE38:AF38"/>
    <mergeCell ref="AG38:AH38"/>
    <mergeCell ref="AG47:AH47"/>
    <mergeCell ref="AK4:AL4"/>
    <mergeCell ref="AM4:AN4"/>
    <mergeCell ref="AK5:AL5"/>
    <mergeCell ref="AM5:AN5"/>
    <mergeCell ref="AK6:AL6"/>
    <mergeCell ref="AM6:AN6"/>
    <mergeCell ref="AK7:AL7"/>
    <mergeCell ref="AM7:AN7"/>
    <mergeCell ref="AK8:AL8"/>
    <mergeCell ref="AM8:AN8"/>
    <mergeCell ref="AK9:AL9"/>
    <mergeCell ref="AM9:AN9"/>
    <mergeCell ref="AK10:AL10"/>
    <mergeCell ref="AM10:AN10"/>
    <mergeCell ref="AK12:AL12"/>
    <mergeCell ref="AK11:AL11"/>
    <mergeCell ref="AM11:AN11"/>
    <mergeCell ref="D19:E19"/>
    <mergeCell ref="K19:L19"/>
    <mergeCell ref="D20:E20"/>
    <mergeCell ref="D21:E21"/>
    <mergeCell ref="D22:E22"/>
    <mergeCell ref="D23:E23"/>
    <mergeCell ref="D27:E27"/>
    <mergeCell ref="D28:E28"/>
    <mergeCell ref="D29:E29"/>
    <mergeCell ref="D30:E30"/>
    <mergeCell ref="D24:E24"/>
    <mergeCell ref="K20:L20"/>
    <mergeCell ref="K21:L21"/>
    <mergeCell ref="K22:L22"/>
    <mergeCell ref="K23:L23"/>
    <mergeCell ref="K24:L24"/>
    <mergeCell ref="D31:E31"/>
    <mergeCell ref="K25:L25"/>
    <mergeCell ref="K26:L26"/>
    <mergeCell ref="K27:L27"/>
    <mergeCell ref="K28:L28"/>
    <mergeCell ref="K29:L29"/>
    <mergeCell ref="K30:L30"/>
    <mergeCell ref="K31:L31"/>
    <mergeCell ref="D25:E25"/>
    <mergeCell ref="D26:E26"/>
    <mergeCell ref="D47:E47"/>
    <mergeCell ref="D48:E48"/>
    <mergeCell ref="K47:L47"/>
    <mergeCell ref="K48:L48"/>
    <mergeCell ref="D38:E38"/>
    <mergeCell ref="D39:E39"/>
    <mergeCell ref="D40:E40"/>
    <mergeCell ref="K38:L38"/>
    <mergeCell ref="K39:L39"/>
    <mergeCell ref="K40:L40"/>
  </mergeCells>
  <printOptions/>
  <pageMargins left="0.25" right="0.25" top="0.75" bottom="0.75" header="0.3" footer="0.3"/>
  <pageSetup fitToHeight="1" fitToWidth="1" horizontalDpi="600" verticalDpi="600" orientation="portrait" paperSize="9" scale="38" r:id="rId2"/>
  <ignoredErrors>
    <ignoredError sqref="J27 J36 Y37 J45 Y4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2023-05-13T02:39:12Z</cp:lastPrinted>
  <dcterms:created xsi:type="dcterms:W3CDTF">2017-05-10T06:30:34Z</dcterms:created>
  <dcterms:modified xsi:type="dcterms:W3CDTF">2023-05-16T05:54:23Z</dcterms:modified>
  <cp:category/>
  <cp:version/>
  <cp:contentType/>
  <cp:contentStatus/>
</cp:coreProperties>
</file>